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60" windowHeight="9132" tabRatio="861" firstSheet="2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<sst xmlns="http://schemas.openxmlformats.org/spreadsheetml/2006/main" count="353" uniqueCount="218">
  <si>
    <t>2021年部门收支总体情况表</t>
  </si>
  <si>
    <t>部门公开表1</t>
  </si>
  <si>
    <t>部门：常宁市审计局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</si>
  <si>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</si>
  <si>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</si>
  <si>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</si>
  <si>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</si>
  <si>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</si>
  <si>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</si>
  <si>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</si>
  <si>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</si>
  <si>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</si>
  <si>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</si>
  <si>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</si>
  <si>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</si>
  <si>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</si>
  <si>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</si>
  <si>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</si>
  <si>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</si>
  <si>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</si>
  <si>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</si>
  <si>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</si>
  <si>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</si>
  <si>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</si>
  <si>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</si>
  <si>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</si>
  <si>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</si>
  <si>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</si>
  <si>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</si>
  <si>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</si>
  <si>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</si>
  <si>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部门：常宁市审计局                     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</si>
  <si>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</si>
  <si>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</si>
  <si>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</si>
  <si>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</si>
  <si>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</si>
  <si>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</si>
  <si>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</si>
  <si>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</si>
  <si>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</si>
  <si>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</si>
  <si>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</si>
  <si>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</si>
  <si>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</si>
  <si>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</si>
  <si>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</si>
  <si>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20108</t>
  </si>
  <si>
    <t>审计事务</t>
  </si>
  <si>
    <t>2010801</t>
  </si>
  <si>
    <t xml:space="preserve">  行政运行</t>
  </si>
  <si>
    <t>2010802</t>
  </si>
  <si>
    <t xml:space="preserve">  一般行政管理事务</t>
  </si>
  <si>
    <t>2010804</t>
  </si>
  <si>
    <t xml:space="preserve">  审计业务</t>
  </si>
  <si>
    <t>2010805</t>
  </si>
  <si>
    <t xml:space="preserve">  审计管理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</si>
  <si>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</si>
  <si>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</si>
  <si>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</si>
  <si>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</si>
  <si>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</si>
  <si>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</si>
  <si>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</si>
  <si>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</si>
  <si>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</si>
  <si>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</si>
  <si>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</si>
  <si>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</si>
  <si>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</si>
  <si>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</si>
  <si>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</si>
  <si>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</si>
  <si>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</si>
  <si>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</si>
  <si>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</si>
  <si>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</si>
  <si>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</si>
  <si>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</si>
  <si>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2021年部门支出总体情况表</t>
  </si>
  <si>
    <t>部门公开表3</t>
  </si>
  <si>
    <t>部门：  常宁市审计局         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</si>
  <si>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</si>
  <si>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</si>
  <si>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</si>
  <si>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</si>
  <si>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</si>
  <si>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</si>
  <si>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</si>
  <si>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部门： 常宁市审计局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</si>
  <si>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</si>
  <si>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</si>
  <si>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</si>
  <si>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</si>
  <si>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</si>
  <si>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</si>
  <si>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</si>
  <si>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</si>
  <si>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</si>
  <si>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</si>
  <si>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</si>
  <si>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</si>
  <si>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</si>
  <si>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</si>
  <si>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</si>
  <si>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</si>
  <si>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</si>
  <si>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2021年一般公共预算支出表</t>
  </si>
  <si>
    <t>部门公开表5</t>
  </si>
  <si>
    <t>功能分类科目</t>
  </si>
  <si>
    <t>小计</t>
  </si>
  <si>
    <t>人员经费</t>
  </si>
  <si>
    <t>公用经费</t>
  </si>
  <si>
    <t>工资福利支出</t>
  </si>
  <si>
    <t>对个人和家庭的补助</t>
  </si>
  <si>
    <t>2021年一般公共预算基本支出表</t>
  </si>
  <si>
    <t>部门公开表6</t>
  </si>
  <si>
    <t>经济分类科目</t>
  </si>
  <si>
    <t>2021年基本支出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</si>
  <si>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</si>
  <si>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</si>
  <si>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</si>
  <si>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</si>
  <si>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</si>
  <si>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</si>
  <si>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</si>
  <si>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</si>
  <si>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</si>
  <si>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</si>
  <si>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</si>
  <si>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</si>
  <si>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</si>
  <si>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</si>
  <si>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</si>
  <si>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</si>
  <si>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</si>
  <si>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</si>
  <si>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</si>
  <si>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</si>
  <si>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</si>
  <si>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</si>
  <si>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</si>
  <si>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</si>
  <si>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</si>
  <si>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</si>
  <si>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</si>
  <si>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</si>
  <si>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</si>
  <si>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</si>
  <si>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</si>
  <si>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</si>
  <si>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</si>
  <si>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</si>
  <si>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</si>
  <si>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</si>
  <si>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</si>
  <si>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</si>
  <si>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</si>
  <si>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</si>
  <si>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</si>
  <si>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</si>
  <si>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</si>
  <si>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</si>
  <si>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</si>
  <si>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资本性支出</t>
  </si>
  <si>
    <t xml:space="preserve">  办公设备购置</t>
  </si>
  <si>
    <t xml:space="preserve">  其他资本性支出</t>
  </si>
  <si>
    <t>2021年一般公共预算“三公”经费支出表</t>
  </si>
  <si>
    <t>部门公开表7</t>
  </si>
  <si>
    <t>单位名称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</si>
  <si>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</si>
  <si>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</si>
  <si>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</si>
  <si>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</si>
  <si>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</si>
  <si>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</si>
  <si>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</si>
  <si>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常宁市审计局</t>
  </si>
  <si>
    <t>2021年政府性基金预算支出表</t>
  </si>
  <si>
    <t>部门公开表8</t>
  </si>
  <si>
    <t>2021年政府性基金预算支出</t>
  </si>
  <si>
    <t>说明： 本单位没有政府性基金收入，也没有使用政府性基金安排的支出，故本表无数据。</t>
  </si>
  <si>
    <t>项目支出绩效目标表</t>
  </si>
  <si>
    <t>单位名称：</t>
  </si>
  <si>
    <t>单位代码</t>
  </si>
  <si>
    <t>单位(项目支出)名称</t>
  </si>
  <si>
    <t>项目支出性质</t>
  </si>
  <si>
    <t>资金总额</t>
  </si>
  <si>
    <t>资金来源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</si>
  <si>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</si>
  <si>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</si>
  <si>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</si>
  <si>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</si>
  <si>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</si>
  <si>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</si>
  <si>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上级专款</t>
  </si>
  <si>
    <t>本级预算</t>
  </si>
  <si>
    <t>128</t>
  </si>
  <si>
    <t>专项商品和服务支出</t>
  </si>
  <si>
    <t>加快机关网络建设，提高审计工作效率。</t>
  </si>
  <si>
    <t>将机关“金审工程”网络建设摆在审计方式方法创新的首要位置，加快熟练使用审计内网和运用计算机实施现场审计，同时将审计内网连入全省政务网，和上级机关实现互通，以审计技术、手段创新，推动审计工作效率提高。</t>
  </si>
  <si>
    <t>通过政府集中采购一批电脑。</t>
  </si>
  <si>
    <t>注：本表为当年预算资金安排的支出包括一般公共预算，政府性基金预算，国有资本经营预算，纳入专户管理的非税收入和上级财政补助，不含上年结转。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</si>
  <si>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</si>
  <si>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</si>
  <si>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</si>
  <si>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</si>
  <si>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</si>
  <si>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</si>
  <si>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</si>
  <si>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</si>
  <si>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</si>
  <si>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</si>
  <si>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</si>
  <si>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</si>
  <si>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</si>
  <si>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 xml:space="preserve">根据《审计法》的有关规定，对本级各部门(含直属单位)和下级政府预算的执行情况和决算，以及预算外资金的管理和使用情况，进行审计监督。地方各级审计机关分别在本级行政首长和上一级审计机关的领导下，对本级预算执行情况进行审计监督，向本级人民政府和上一级审计机关提出审计结果报告。 </t>
  </si>
  <si>
    <t>一是围绕政令畅通和落实，着力做好跟踪审计；二是围绕提高资金使用效益和完善管理，做好同级财务审计工作；三是围绕促进依法行政和履职尽责，深入推进经济责任审计；四是围绕规范建设和节约资金，做好政府投资项目审计；五是围绕推进法制政府建设，做好财务收支审计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</si>
</sst>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9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0" borderId="0">
      <alignment vertical="center"/>
      <protection/>
    </xf>
    <xf numFmtId="0" fontId="16" fillId="23" borderId="0" applyNumberFormat="0" applyBorder="0" applyAlignment="0" applyProtection="0"/>
    <xf numFmtId="0" fontId="2" fillId="0" borderId="0">
      <alignment/>
      <protection/>
    </xf>
  </cellStyleXfs>
  <cellXfs count="16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24" borderId="18" xfId="0" applyNumberFormat="1" applyFont="1" applyFill="1" applyBorder="1" applyAlignment="1" applyProtection="1">
      <alignment vertical="center" wrapText="1"/>
      <protection/>
    </xf>
    <xf numFmtId="4" fontId="5" fillId="24" borderId="14" xfId="0" applyNumberFormat="1" applyFont="1" applyFill="1" applyBorder="1" applyAlignment="1" applyProtection="1">
      <alignment horizontal="center" vertical="center" wrapText="1"/>
      <protection/>
    </xf>
    <xf numFmtId="4" fontId="5" fillId="24" borderId="14" xfId="0" applyNumberFormat="1" applyFont="1" applyFill="1" applyBorder="1" applyAlignment="1" applyProtection="1">
      <alignment horizontal="right" vertical="center" wrapText="1"/>
      <protection/>
    </xf>
    <xf numFmtId="4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24" borderId="14" xfId="0" applyNumberFormat="1" applyFont="1" applyFill="1" applyBorder="1" applyAlignment="1" applyProtection="1">
      <alignment vertical="center" wrapText="1"/>
      <protection/>
    </xf>
    <xf numFmtId="0" fontId="5" fillId="24" borderId="13" xfId="0" applyNumberFormat="1" applyFont="1" applyFill="1" applyBorder="1" applyAlignment="1" applyProtection="1">
      <alignment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62" applyFont="1" applyFill="1" applyBorder="1" applyAlignment="1">
      <alignment vertical="center"/>
      <protection/>
    </xf>
    <xf numFmtId="0" fontId="2" fillId="24" borderId="0" xfId="0" applyFont="1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16" borderId="0" xfId="0" applyNumberFormat="1" applyFont="1" applyFill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left" vertical="center"/>
      <protection/>
    </xf>
    <xf numFmtId="49" fontId="6" fillId="24" borderId="14" xfId="0" applyNumberFormat="1" applyFont="1" applyFill="1" applyBorder="1" applyAlignment="1" applyProtection="1">
      <alignment horizontal="left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/>
      <protection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/>
      <protection/>
    </xf>
    <xf numFmtId="4" fontId="6" fillId="24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vertical="center"/>
    </xf>
    <xf numFmtId="177" fontId="34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177" fontId="12" fillId="0" borderId="14" xfId="0" applyNumberFormat="1" applyFont="1" applyFill="1" applyBorder="1" applyAlignment="1">
      <alignment horizontal="left" vertical="center" wrapText="1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14" xfId="0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178" fontId="0" fillId="0" borderId="14" xfId="0" applyNumberFormat="1" applyBorder="1" applyAlignment="1">
      <alignment vertical="center"/>
    </xf>
    <xf numFmtId="177" fontId="5" fillId="0" borderId="14" xfId="0" applyNumberFormat="1" applyFont="1" applyFill="1" applyBorder="1" applyAlignment="1">
      <alignment horizontal="right" vertical="center" wrapText="1"/>
    </xf>
    <xf numFmtId="178" fontId="9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177" fontId="10" fillId="0" borderId="14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177" fontId="11" fillId="0" borderId="14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4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B1">
      <selection activeCell="D15" sqref="D15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54" t="s">
        <v>0</v>
      </c>
      <c r="B1" s="75"/>
      <c r="C1" s="75"/>
      <c r="D1" s="75"/>
    </row>
    <row r="2" spans="1:4" ht="15" customHeight="1">
      <c r="A2" s="56"/>
      <c r="B2" s="56"/>
      <c r="C2" s="56"/>
      <c r="D2" s="76" t="s">
        <v>1</v>
      </c>
    </row>
    <row r="3" spans="1:4" ht="15" customHeight="1">
      <c r="A3" s="163" t="s">
        <v>2</v>
      </c>
      <c r="B3" s="56"/>
      <c r="C3" s="56"/>
      <c r="D3" s="56" t="s">
        <v>3</v>
      </c>
    </row>
    <row r="4" spans="1:4" ht="19.5" customHeight="1">
      <c r="A4" s="61" t="s">
        <v>4</v>
      </c>
      <c r="B4" s="61"/>
      <c r="C4" s="61" t="s">
        <v>5</v>
      </c>
      <c r="D4" s="61"/>
    </row>
    <row r="5" spans="1:4" s="53" customFormat="1" ht="21" customHeight="1">
      <c r="A5" s="62" t="s">
        <v>6</v>
      </c>
      <c r="B5" s="62" t="s">
        <v>7</v>
      </c>
      <c r="C5" s="62" t="s">
        <v>6</v>
      </c>
      <c r="D5" s="62" t="s">
        <v>7</v>
      </c>
    </row>
    <row r="6" spans="1:4" ht="14.25">
      <c r="A6" s="63" t="s">
        <v>8</v>
      </c>
      <c r="B6" s="164">
        <v>904.13</v>
      </c>
      <c r="C6" s="117" t="s">
        <v>9</v>
      </c>
      <c r="D6" s="117">
        <f>'部门支出总体情况表'!C6</f>
        <v>764.49</v>
      </c>
    </row>
    <row r="7" spans="1:4" ht="14.25">
      <c r="A7" s="63" t="s">
        <v>10</v>
      </c>
      <c r="B7" s="117"/>
      <c r="C7" s="117" t="s">
        <v>11</v>
      </c>
      <c r="D7" s="117"/>
    </row>
    <row r="8" spans="1:4" ht="14.25">
      <c r="A8" s="63" t="s">
        <v>12</v>
      </c>
      <c r="B8" s="117"/>
      <c r="C8" s="117" t="s">
        <v>13</v>
      </c>
      <c r="D8" s="139"/>
    </row>
    <row r="9" spans="1:4" ht="14.25">
      <c r="A9" s="63" t="s">
        <v>14</v>
      </c>
      <c r="B9" s="117"/>
      <c r="C9" s="117" t="s">
        <v>15</v>
      </c>
      <c r="D9" s="117"/>
    </row>
    <row r="10" spans="1:4" ht="14.25">
      <c r="A10" s="63" t="s">
        <v>16</v>
      </c>
      <c r="B10" s="117"/>
      <c r="C10" s="117" t="s">
        <v>17</v>
      </c>
      <c r="D10" s="117"/>
    </row>
    <row r="11" spans="1:4" ht="14.25">
      <c r="A11" s="63"/>
      <c r="B11" s="117"/>
      <c r="C11" s="117" t="s">
        <v>18</v>
      </c>
      <c r="D11" s="117">
        <f>'部门支出总体情况表'!C12</f>
        <v>83.11999999999999</v>
      </c>
    </row>
    <row r="12" spans="1:4" ht="14.25">
      <c r="A12" s="63"/>
      <c r="B12" s="117"/>
      <c r="C12" s="117" t="s">
        <v>19</v>
      </c>
      <c r="D12" s="117"/>
    </row>
    <row r="13" spans="1:4" ht="14.25">
      <c r="A13" s="63"/>
      <c r="B13" s="117"/>
      <c r="C13" s="117" t="s">
        <v>20</v>
      </c>
      <c r="D13" s="117">
        <f>'部门支出总体情况表'!C20</f>
        <v>29.92</v>
      </c>
    </row>
    <row r="14" spans="1:4" ht="14.25">
      <c r="A14" s="63"/>
      <c r="B14" s="117"/>
      <c r="C14" s="117" t="s">
        <v>21</v>
      </c>
      <c r="D14" s="117">
        <f>'部门支出总体情况表'!C17</f>
        <v>26.6</v>
      </c>
    </row>
    <row r="15" spans="1:4" ht="14.25">
      <c r="A15" s="63" t="s">
        <v>22</v>
      </c>
      <c r="B15" s="117">
        <f>B6+B10</f>
        <v>904.13</v>
      </c>
      <c r="C15" s="117" t="s">
        <v>23</v>
      </c>
      <c r="D15" s="117">
        <f>D6+D11+D13+D14</f>
        <v>904.13</v>
      </c>
    </row>
    <row r="16" spans="1:4" ht="14.25">
      <c r="A16" s="63" t="s">
        <v>24</v>
      </c>
      <c r="B16" s="117"/>
      <c r="C16" s="117" t="s">
        <v>25</v>
      </c>
      <c r="D16" s="117"/>
    </row>
    <row r="17" spans="1:4" ht="14.25">
      <c r="A17" s="63" t="s">
        <v>26</v>
      </c>
      <c r="B17" s="117"/>
      <c r="C17" s="117"/>
      <c r="D17" s="117"/>
    </row>
    <row r="18" spans="1:4" ht="14.25">
      <c r="A18" s="63"/>
      <c r="B18" s="117"/>
      <c r="C18" s="117"/>
      <c r="D18" s="117"/>
    </row>
    <row r="19" spans="1:4" s="53" customFormat="1" ht="14.25">
      <c r="A19" s="62" t="s">
        <v>27</v>
      </c>
      <c r="B19" s="139">
        <f>B15</f>
        <v>904.13</v>
      </c>
      <c r="C19" s="165" t="s">
        <v>28</v>
      </c>
      <c r="D19" s="139">
        <f>D15</f>
        <v>904.13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B7" sqref="B7"/>
    </sheetView>
  </sheetViews>
  <sheetFormatPr defaultColWidth="8.125" defaultRowHeight="23.25" customHeight="1"/>
  <cols>
    <col min="1" max="1" width="21.50390625" style="1" customWidth="1"/>
    <col min="2" max="2" width="13.625" style="1" customWidth="1"/>
    <col min="3" max="3" width="12.375" style="1" customWidth="1"/>
    <col min="4" max="4" width="11.125" style="1" customWidth="1"/>
    <col min="5" max="5" width="10.625" style="1" customWidth="1"/>
    <col min="6" max="6" width="10.25390625" style="1" customWidth="1"/>
    <col min="7" max="8" width="11.625" style="1" customWidth="1"/>
    <col min="9" max="9" width="15.125" style="1" customWidth="1"/>
    <col min="10" max="10" width="32.50390625" style="1" customWidth="1"/>
    <col min="11" max="12" width="26.50390625" style="1" customWidth="1"/>
    <col min="13" max="256" width="8.125" style="1" customWidth="1"/>
  </cols>
  <sheetData>
    <row r="1" spans="1:12" s="1" customFormat="1" ht="23.25" customHeight="1">
      <c r="A1" s="2"/>
      <c r="L1" s="20"/>
    </row>
    <row r="2" spans="1:12" s="1" customFormat="1" ht="23.2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1" t="s">
        <v>3</v>
      </c>
    </row>
    <row r="4" spans="1:13" s="1" customFormat="1" ht="23.25" customHeight="1">
      <c r="A4" s="5" t="s">
        <v>204</v>
      </c>
      <c r="B4" s="6" t="s">
        <v>205</v>
      </c>
      <c r="C4" s="7"/>
      <c r="D4" s="7"/>
      <c r="E4" s="7"/>
      <c r="F4" s="7"/>
      <c r="G4" s="8"/>
      <c r="H4" s="9"/>
      <c r="I4" s="22" t="s">
        <v>206</v>
      </c>
      <c r="J4" s="10" t="s">
        <v>207</v>
      </c>
      <c r="K4" s="10" t="s">
        <v>208</v>
      </c>
      <c r="L4" s="10"/>
      <c r="M4" s="23"/>
    </row>
    <row r="5" spans="1:13" s="1" customFormat="1" ht="23.25" customHeight="1">
      <c r="A5" s="10"/>
      <c r="B5" s="11" t="s">
        <v>187</v>
      </c>
      <c r="C5" s="6" t="s">
        <v>209</v>
      </c>
      <c r="D5" s="8"/>
      <c r="E5" s="8"/>
      <c r="F5" s="9"/>
      <c r="G5" s="12" t="s">
        <v>210</v>
      </c>
      <c r="H5" s="13"/>
      <c r="I5" s="15"/>
      <c r="J5" s="10"/>
      <c r="K5" s="10" t="s">
        <v>211</v>
      </c>
      <c r="L5" s="10" t="s">
        <v>212</v>
      </c>
      <c r="M5" s="23"/>
    </row>
    <row r="6" spans="1:13" s="1" customFormat="1" ht="47.25" customHeight="1">
      <c r="A6" s="10"/>
      <c r="B6" s="10"/>
      <c r="C6" s="14" t="s">
        <v>90</v>
      </c>
      <c r="D6" s="14" t="s">
        <v>213</v>
      </c>
      <c r="E6" s="14" t="s">
        <v>214</v>
      </c>
      <c r="F6" s="14" t="s">
        <v>215</v>
      </c>
      <c r="G6" s="15" t="s">
        <v>82</v>
      </c>
      <c r="H6" s="15" t="s">
        <v>83</v>
      </c>
      <c r="I6" s="24"/>
      <c r="J6" s="10"/>
      <c r="K6" s="10"/>
      <c r="L6" s="10"/>
      <c r="M6" s="23"/>
    </row>
    <row r="7" spans="1:12" s="1" customFormat="1" ht="99" customHeight="1">
      <c r="A7" s="16" t="s">
        <v>177</v>
      </c>
      <c r="B7" s="17">
        <v>904.13</v>
      </c>
      <c r="C7" s="17">
        <v>904.13</v>
      </c>
      <c r="D7" s="18"/>
      <c r="E7" s="18"/>
      <c r="F7" s="18"/>
      <c r="G7" s="17">
        <v>794.13</v>
      </c>
      <c r="H7" s="19">
        <v>110</v>
      </c>
      <c r="I7" s="25" t="s">
        <v>216</v>
      </c>
      <c r="J7" s="26" t="s">
        <v>217</v>
      </c>
      <c r="K7" s="27">
        <v>904.13</v>
      </c>
      <c r="L7" s="27">
        <v>904.13</v>
      </c>
    </row>
    <row r="8" s="1" customFormat="1" ht="22.5" customHeight="1"/>
    <row r="9" s="1" customFormat="1" ht="22.5" customHeight="1"/>
    <row r="10" s="1" customFormat="1" ht="22.5" customHeight="1"/>
  </sheetData>
  <sheetProtection/>
  <mergeCells count="8">
    <mergeCell ref="K4:L4"/>
    <mergeCell ref="G5:H5"/>
    <mergeCell ref="A4:A6"/>
    <mergeCell ref="B5:B6"/>
    <mergeCell ref="I4:I6"/>
    <mergeCell ref="J4:J6"/>
    <mergeCell ref="K5:K6"/>
    <mergeCell ref="L5:L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C1">
      <selection activeCell="C7" sqref="C7:C23"/>
    </sheetView>
  </sheetViews>
  <sheetFormatPr defaultColWidth="9.00390625" defaultRowHeight="13.5"/>
  <cols>
    <col min="2" max="2" width="32.753906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76" t="s">
        <v>30</v>
      </c>
      <c r="M2" s="76"/>
    </row>
    <row r="3" spans="1:13" ht="15" customHeight="1">
      <c r="A3" s="77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41.25" customHeight="1">
      <c r="A4" s="149" t="s">
        <v>32</v>
      </c>
      <c r="B4" s="150"/>
      <c r="C4" s="149" t="s">
        <v>33</v>
      </c>
      <c r="D4" s="149" t="s">
        <v>26</v>
      </c>
      <c r="E4" s="149" t="s">
        <v>34</v>
      </c>
      <c r="F4" s="149" t="s">
        <v>35</v>
      </c>
      <c r="G4" s="149" t="s">
        <v>36</v>
      </c>
      <c r="H4" s="150"/>
      <c r="I4" s="149" t="s">
        <v>37</v>
      </c>
      <c r="J4" s="149" t="s">
        <v>38</v>
      </c>
      <c r="K4" s="149" t="s">
        <v>39</v>
      </c>
      <c r="L4" s="149" t="s">
        <v>40</v>
      </c>
      <c r="M4" s="149" t="s">
        <v>24</v>
      </c>
    </row>
    <row r="5" spans="1:13" s="53" customFormat="1" ht="30" customHeight="1">
      <c r="A5" s="151" t="s">
        <v>41</v>
      </c>
      <c r="B5" s="151" t="s">
        <v>42</v>
      </c>
      <c r="C5" s="150"/>
      <c r="D5" s="150"/>
      <c r="E5" s="149"/>
      <c r="F5" s="149"/>
      <c r="G5" s="151" t="s">
        <v>43</v>
      </c>
      <c r="H5" s="149" t="s">
        <v>44</v>
      </c>
      <c r="I5" s="150"/>
      <c r="J5" s="150"/>
      <c r="K5" s="150"/>
      <c r="L5" s="150"/>
      <c r="M5" s="150"/>
    </row>
    <row r="6" spans="1:13" s="148" customFormat="1" ht="14.25">
      <c r="A6" s="152"/>
      <c r="B6" s="152" t="s">
        <v>33</v>
      </c>
      <c r="C6" s="153">
        <v>904.13</v>
      </c>
      <c r="D6" s="153"/>
      <c r="E6" s="111">
        <v>904.13</v>
      </c>
      <c r="F6" s="154"/>
      <c r="G6" s="154"/>
      <c r="H6" s="154"/>
      <c r="I6" s="154"/>
      <c r="J6" s="154"/>
      <c r="K6" s="154"/>
      <c r="L6" s="154"/>
      <c r="M6" s="154"/>
    </row>
    <row r="7" spans="1:13" ht="14.25">
      <c r="A7" s="110" t="s">
        <v>45</v>
      </c>
      <c r="B7" s="111" t="s">
        <v>46</v>
      </c>
      <c r="C7" s="112">
        <f>C6-C13-C18-C21</f>
        <v>764.49</v>
      </c>
      <c r="D7" s="155"/>
      <c r="E7" s="156">
        <f>C7</f>
        <v>764.49</v>
      </c>
      <c r="F7" s="157"/>
      <c r="G7" s="157"/>
      <c r="H7" s="157"/>
      <c r="I7" s="157"/>
      <c r="J7" s="157"/>
      <c r="K7" s="157"/>
      <c r="L7" s="162"/>
      <c r="M7" s="162"/>
    </row>
    <row r="8" spans="1:14" ht="14.25">
      <c r="A8" s="115" t="s">
        <v>47</v>
      </c>
      <c r="B8" s="116" t="s">
        <v>48</v>
      </c>
      <c r="C8" s="117">
        <f aca="true" t="shared" si="0" ref="C7:C24">D8+E8</f>
        <v>764.49</v>
      </c>
      <c r="D8" s="155"/>
      <c r="E8" s="158">
        <f>E7</f>
        <v>764.49</v>
      </c>
      <c r="F8" s="157"/>
      <c r="G8" s="157"/>
      <c r="H8" s="157"/>
      <c r="I8" s="157"/>
      <c r="J8" s="157"/>
      <c r="K8" s="157"/>
      <c r="L8" s="162"/>
      <c r="M8" s="162"/>
      <c r="N8">
        <f>ROUND(E9/($E$9+$E$10+$E$11+$E$12)*$E$8,2)</f>
        <v>497.59</v>
      </c>
    </row>
    <row r="9" spans="1:14" ht="14.25">
      <c r="A9" s="115" t="s">
        <v>49</v>
      </c>
      <c r="B9" s="116" t="s">
        <v>50</v>
      </c>
      <c r="C9" s="117">
        <f t="shared" si="0"/>
        <v>497.59</v>
      </c>
      <c r="D9" s="155"/>
      <c r="E9" s="158">
        <v>497.59</v>
      </c>
      <c r="F9" s="157"/>
      <c r="G9" s="157"/>
      <c r="H9" s="157"/>
      <c r="I9" s="157"/>
      <c r="J9" s="157"/>
      <c r="K9" s="157"/>
      <c r="L9" s="162"/>
      <c r="M9" s="162"/>
      <c r="N9">
        <f>ROUND(E10/($E$9+$E$10+$E$11+$E$12)*$E$8,2)</f>
        <v>131.68</v>
      </c>
    </row>
    <row r="10" spans="1:14" ht="14.25">
      <c r="A10" s="115" t="s">
        <v>51</v>
      </c>
      <c r="B10" s="121" t="s">
        <v>52</v>
      </c>
      <c r="C10" s="117">
        <f t="shared" si="0"/>
        <v>131.68</v>
      </c>
      <c r="D10" s="159"/>
      <c r="E10" s="158">
        <v>131.68</v>
      </c>
      <c r="F10" s="157"/>
      <c r="G10" s="157"/>
      <c r="H10" s="157"/>
      <c r="I10" s="157"/>
      <c r="J10" s="157"/>
      <c r="K10" s="157"/>
      <c r="L10" s="162"/>
      <c r="M10" s="162"/>
      <c r="N10">
        <f>ROUND(E11/($E$9+$E$10+$E$11+$E$12)*$E$8,2)</f>
        <v>17.6</v>
      </c>
    </row>
    <row r="11" spans="1:14" ht="14.25">
      <c r="A11" s="115" t="s">
        <v>53</v>
      </c>
      <c r="B11" s="121" t="s">
        <v>54</v>
      </c>
      <c r="C11" s="117">
        <f t="shared" si="0"/>
        <v>17.6</v>
      </c>
      <c r="D11" s="159"/>
      <c r="E11" s="158">
        <v>17.6</v>
      </c>
      <c r="F11" s="157"/>
      <c r="G11" s="157"/>
      <c r="H11" s="157"/>
      <c r="I11" s="157"/>
      <c r="J11" s="157"/>
      <c r="K11" s="157"/>
      <c r="L11" s="162"/>
      <c r="M11" s="162"/>
      <c r="N11">
        <f>ROUND(E12/($E$9+$E$10+$E$11+$E$12)*$E$8,2)</f>
        <v>117.62</v>
      </c>
    </row>
    <row r="12" spans="1:14" ht="14.25">
      <c r="A12" s="115" t="s">
        <v>55</v>
      </c>
      <c r="B12" s="121" t="s">
        <v>56</v>
      </c>
      <c r="C12" s="117">
        <f t="shared" si="0"/>
        <v>117.62</v>
      </c>
      <c r="D12" s="159"/>
      <c r="E12" s="158">
        <v>117.62</v>
      </c>
      <c r="F12" s="157"/>
      <c r="G12" s="157"/>
      <c r="H12" s="157"/>
      <c r="I12" s="157"/>
      <c r="J12" s="157"/>
      <c r="K12" s="157"/>
      <c r="L12" s="162"/>
      <c r="M12" s="162"/>
      <c r="N12">
        <f>ROUND(E13/($E$9+$E$10+$E$11+$E$12)*$E$8,2)</f>
        <v>83.12</v>
      </c>
    </row>
    <row r="13" spans="1:13" ht="14.25">
      <c r="A13" s="110" t="s">
        <v>57</v>
      </c>
      <c r="B13" s="111" t="s">
        <v>58</v>
      </c>
      <c r="C13" s="112">
        <f t="shared" si="0"/>
        <v>83.11999999999999</v>
      </c>
      <c r="D13" s="159"/>
      <c r="E13" s="160">
        <f>E14+E16</f>
        <v>83.11999999999999</v>
      </c>
      <c r="F13" s="157"/>
      <c r="G13" s="157"/>
      <c r="H13" s="157"/>
      <c r="I13" s="157"/>
      <c r="J13" s="157"/>
      <c r="K13" s="157"/>
      <c r="L13" s="162"/>
      <c r="M13" s="162"/>
    </row>
    <row r="14" spans="1:13" ht="14.25">
      <c r="A14" s="121" t="s">
        <v>59</v>
      </c>
      <c r="B14" s="121" t="s">
        <v>60</v>
      </c>
      <c r="C14" s="117">
        <f t="shared" si="0"/>
        <v>79.78999999999999</v>
      </c>
      <c r="D14" s="159"/>
      <c r="E14" s="159">
        <f>E15</f>
        <v>79.78999999999999</v>
      </c>
      <c r="F14" s="157"/>
      <c r="G14" s="157"/>
      <c r="H14" s="157"/>
      <c r="I14" s="157"/>
      <c r="J14" s="157"/>
      <c r="K14" s="157"/>
      <c r="L14" s="162"/>
      <c r="M14" s="162"/>
    </row>
    <row r="15" spans="1:13" ht="14.25">
      <c r="A15" s="121" t="s">
        <v>61</v>
      </c>
      <c r="B15" s="121" t="s">
        <v>62</v>
      </c>
      <c r="C15" s="117">
        <f t="shared" si="0"/>
        <v>79.78999999999999</v>
      </c>
      <c r="D15" s="159"/>
      <c r="E15" s="159">
        <f>'一般公共预算基本支出表'!C12+'一般公共预算基本支出表'!C13</f>
        <v>79.78999999999999</v>
      </c>
      <c r="F15" s="157"/>
      <c r="G15" s="157"/>
      <c r="H15" s="157"/>
      <c r="I15" s="157"/>
      <c r="J15" s="157"/>
      <c r="K15" s="157"/>
      <c r="L15" s="162"/>
      <c r="M15" s="162"/>
    </row>
    <row r="16" spans="1:13" ht="14.25">
      <c r="A16" s="121" t="s">
        <v>63</v>
      </c>
      <c r="B16" s="121" t="s">
        <v>64</v>
      </c>
      <c r="C16" s="117">
        <f t="shared" si="0"/>
        <v>3.33</v>
      </c>
      <c r="D16" s="159"/>
      <c r="E16" s="159">
        <f>E17</f>
        <v>3.33</v>
      </c>
      <c r="F16" s="157"/>
      <c r="G16" s="157"/>
      <c r="H16" s="157"/>
      <c r="I16" s="157"/>
      <c r="J16" s="157"/>
      <c r="K16" s="157"/>
      <c r="L16" s="162"/>
      <c r="M16" s="162"/>
    </row>
    <row r="17" spans="1:13" ht="14.25">
      <c r="A17" s="121" t="s">
        <v>65</v>
      </c>
      <c r="B17" s="121" t="s">
        <v>66</v>
      </c>
      <c r="C17" s="117">
        <f t="shared" si="0"/>
        <v>3.33</v>
      </c>
      <c r="D17" s="159"/>
      <c r="E17" s="159">
        <f>'一般公共预算基本支出表'!C16</f>
        <v>3.33</v>
      </c>
      <c r="F17" s="157"/>
      <c r="G17" s="157"/>
      <c r="H17" s="157"/>
      <c r="I17" s="157"/>
      <c r="J17" s="157"/>
      <c r="K17" s="157"/>
      <c r="L17" s="162"/>
      <c r="M17" s="162"/>
    </row>
    <row r="18" spans="1:13" ht="14.25">
      <c r="A18" s="110" t="s">
        <v>67</v>
      </c>
      <c r="B18" s="111" t="s">
        <v>68</v>
      </c>
      <c r="C18" s="112">
        <f t="shared" si="0"/>
        <v>26.6</v>
      </c>
      <c r="D18" s="159"/>
      <c r="E18" s="160">
        <f>E19</f>
        <v>26.6</v>
      </c>
      <c r="F18" s="157"/>
      <c r="G18" s="157"/>
      <c r="H18" s="157"/>
      <c r="I18" s="157"/>
      <c r="J18" s="157"/>
      <c r="K18" s="157"/>
      <c r="L18" s="162"/>
      <c r="M18" s="162"/>
    </row>
    <row r="19" spans="1:13" ht="14.25">
      <c r="A19" s="121" t="s">
        <v>69</v>
      </c>
      <c r="B19" s="121" t="s">
        <v>70</v>
      </c>
      <c r="C19" s="117">
        <f t="shared" si="0"/>
        <v>26.6</v>
      </c>
      <c r="D19" s="159"/>
      <c r="E19" s="159">
        <f>E20</f>
        <v>26.6</v>
      </c>
      <c r="F19" s="157"/>
      <c r="G19" s="157"/>
      <c r="H19" s="157"/>
      <c r="I19" s="157"/>
      <c r="J19" s="157"/>
      <c r="K19" s="157"/>
      <c r="L19" s="162"/>
      <c r="M19" s="162"/>
    </row>
    <row r="20" spans="1:13" ht="14.25">
      <c r="A20" s="121" t="s">
        <v>71</v>
      </c>
      <c r="B20" s="121" t="s">
        <v>72</v>
      </c>
      <c r="C20" s="117">
        <f t="shared" si="0"/>
        <v>26.6</v>
      </c>
      <c r="D20" s="159"/>
      <c r="E20" s="159">
        <f>'一般公共预算基本支出表'!C14</f>
        <v>26.6</v>
      </c>
      <c r="F20" s="157"/>
      <c r="G20" s="157"/>
      <c r="H20" s="157"/>
      <c r="I20" s="157"/>
      <c r="J20" s="157"/>
      <c r="K20" s="157"/>
      <c r="L20" s="162"/>
      <c r="M20" s="162"/>
    </row>
    <row r="21" spans="1:13" ht="14.25">
      <c r="A21" s="110" t="s">
        <v>73</v>
      </c>
      <c r="B21" s="111" t="s">
        <v>74</v>
      </c>
      <c r="C21" s="112">
        <f t="shared" si="0"/>
        <v>29.92</v>
      </c>
      <c r="D21" s="159"/>
      <c r="E21" s="160">
        <f>E22</f>
        <v>29.92</v>
      </c>
      <c r="F21" s="157"/>
      <c r="G21" s="157"/>
      <c r="H21" s="157"/>
      <c r="I21" s="157"/>
      <c r="J21" s="157"/>
      <c r="K21" s="157"/>
      <c r="L21" s="162"/>
      <c r="M21" s="162"/>
    </row>
    <row r="22" spans="1:13" ht="14.25">
      <c r="A22" s="135" t="s">
        <v>75</v>
      </c>
      <c r="B22" s="135" t="s">
        <v>76</v>
      </c>
      <c r="C22" s="117">
        <f t="shared" si="0"/>
        <v>29.92</v>
      </c>
      <c r="D22" s="161"/>
      <c r="E22" s="161">
        <f>'一般公共预算基本支出表'!D17</f>
        <v>29.92</v>
      </c>
      <c r="F22" s="162"/>
      <c r="G22" s="162"/>
      <c r="H22" s="162"/>
      <c r="I22" s="162"/>
      <c r="J22" s="162"/>
      <c r="K22" s="162"/>
      <c r="L22" s="162"/>
      <c r="M22" s="162"/>
    </row>
    <row r="23" spans="1:13" ht="14.25">
      <c r="A23" s="135" t="s">
        <v>77</v>
      </c>
      <c r="B23" s="135" t="s">
        <v>78</v>
      </c>
      <c r="C23" s="117">
        <f t="shared" si="0"/>
        <v>29.92</v>
      </c>
      <c r="D23" s="161"/>
      <c r="E23" s="161">
        <f>E22</f>
        <v>29.92</v>
      </c>
      <c r="F23" s="162"/>
      <c r="G23" s="162"/>
      <c r="H23" s="162"/>
      <c r="I23" s="162"/>
      <c r="J23" s="162"/>
      <c r="K23" s="162"/>
      <c r="L23" s="162"/>
      <c r="M23" s="162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B1">
      <selection activeCell="D5" sqref="D5:E22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54" t="s">
        <v>79</v>
      </c>
      <c r="B1" s="54"/>
      <c r="C1" s="54"/>
      <c r="D1" s="54"/>
      <c r="E1" s="54"/>
      <c r="F1" s="54"/>
      <c r="G1" s="54"/>
      <c r="H1" s="54"/>
    </row>
    <row r="2" spans="1:8" ht="15" customHeight="1">
      <c r="A2" s="66"/>
      <c r="B2" s="66"/>
      <c r="C2" s="66"/>
      <c r="D2" s="66"/>
      <c r="E2" s="66"/>
      <c r="F2" s="66"/>
      <c r="G2" s="66"/>
      <c r="H2" s="76" t="s">
        <v>80</v>
      </c>
    </row>
    <row r="3" spans="1:8" ht="15" customHeight="1">
      <c r="A3" s="140" t="s">
        <v>81</v>
      </c>
      <c r="B3" s="141"/>
      <c r="C3" s="141"/>
      <c r="D3" s="141"/>
      <c r="E3" s="141"/>
      <c r="F3" s="141"/>
      <c r="G3" s="141"/>
      <c r="H3" s="141"/>
    </row>
    <row r="4" spans="1:8" s="56" customFormat="1" ht="31.5" customHeight="1">
      <c r="A4" s="61" t="s">
        <v>41</v>
      </c>
      <c r="B4" s="61" t="s">
        <v>42</v>
      </c>
      <c r="C4" s="61" t="s">
        <v>33</v>
      </c>
      <c r="D4" s="61" t="s">
        <v>82</v>
      </c>
      <c r="E4" s="61" t="s">
        <v>83</v>
      </c>
      <c r="F4" s="61" t="s">
        <v>84</v>
      </c>
      <c r="G4" s="61" t="s">
        <v>85</v>
      </c>
      <c r="H4" s="61" t="s">
        <v>86</v>
      </c>
    </row>
    <row r="5" spans="1:8" s="56" customFormat="1" ht="19.5" customHeight="1">
      <c r="A5" s="142"/>
      <c r="B5" s="143" t="s">
        <v>33</v>
      </c>
      <c r="C5" s="117">
        <f>D5+E5</f>
        <v>904.13</v>
      </c>
      <c r="D5" s="117">
        <f>D6+D12+D17+D20</f>
        <v>794.13</v>
      </c>
      <c r="E5" s="117">
        <f>E6+E12</f>
        <v>110</v>
      </c>
      <c r="F5" s="61"/>
      <c r="G5" s="61"/>
      <c r="H5" s="61"/>
    </row>
    <row r="6" spans="1:8" ht="14.25">
      <c r="A6" s="110" t="s">
        <v>45</v>
      </c>
      <c r="B6" s="111" t="s">
        <v>46</v>
      </c>
      <c r="C6" s="112">
        <v>764.49</v>
      </c>
      <c r="D6" s="112">
        <f>C6-E6</f>
        <v>657.82</v>
      </c>
      <c r="E6" s="144">
        <f>E7</f>
        <v>106.67</v>
      </c>
      <c r="F6" s="63"/>
      <c r="G6" s="63"/>
      <c r="H6" s="63"/>
    </row>
    <row r="7" spans="1:8" ht="14.25">
      <c r="A7" s="115" t="s">
        <v>47</v>
      </c>
      <c r="B7" s="116" t="s">
        <v>48</v>
      </c>
      <c r="C7" s="117">
        <v>764.49</v>
      </c>
      <c r="D7" s="145">
        <f aca="true" t="shared" si="0" ref="D7:D22">C7-E7</f>
        <v>657.82</v>
      </c>
      <c r="E7" s="146">
        <v>106.67</v>
      </c>
      <c r="F7" s="63"/>
      <c r="G7" s="63"/>
      <c r="H7" s="63"/>
    </row>
    <row r="8" spans="1:8" ht="14.25">
      <c r="A8" s="115" t="s">
        <v>49</v>
      </c>
      <c r="B8" s="116" t="s">
        <v>50</v>
      </c>
      <c r="C8" s="117">
        <v>497.59</v>
      </c>
      <c r="D8" s="145">
        <f t="shared" si="0"/>
        <v>497.59</v>
      </c>
      <c r="E8" s="146">
        <v>0</v>
      </c>
      <c r="F8" s="63"/>
      <c r="G8" s="63"/>
      <c r="H8" s="63"/>
    </row>
    <row r="9" spans="1:8" ht="14.25">
      <c r="A9" s="115" t="s">
        <v>51</v>
      </c>
      <c r="B9" s="121" t="s">
        <v>52</v>
      </c>
      <c r="C9" s="117">
        <v>131.68</v>
      </c>
      <c r="D9" s="145">
        <f t="shared" si="0"/>
        <v>78.61000000000001</v>
      </c>
      <c r="E9" s="146">
        <v>53.07</v>
      </c>
      <c r="F9" s="63"/>
      <c r="G9" s="63"/>
      <c r="H9" s="63"/>
    </row>
    <row r="10" spans="1:8" ht="14.25">
      <c r="A10" s="115" t="s">
        <v>53</v>
      </c>
      <c r="B10" s="121" t="s">
        <v>54</v>
      </c>
      <c r="C10" s="117">
        <v>17.6</v>
      </c>
      <c r="D10" s="145">
        <f t="shared" si="0"/>
        <v>10.500000000000002</v>
      </c>
      <c r="E10" s="146">
        <v>7.1</v>
      </c>
      <c r="F10" s="63"/>
      <c r="G10" s="63"/>
      <c r="H10" s="63"/>
    </row>
    <row r="11" spans="1:8" ht="14.25">
      <c r="A11" s="115" t="s">
        <v>55</v>
      </c>
      <c r="B11" s="121" t="s">
        <v>56</v>
      </c>
      <c r="C11" s="117">
        <v>117.62</v>
      </c>
      <c r="D11" s="145">
        <f t="shared" si="0"/>
        <v>71.12</v>
      </c>
      <c r="E11" s="146">
        <f>47.41-0.91</f>
        <v>46.5</v>
      </c>
      <c r="F11" s="63"/>
      <c r="G11" s="63"/>
      <c r="H11" s="63"/>
    </row>
    <row r="12" spans="1:8" ht="14.25">
      <c r="A12" s="110" t="s">
        <v>57</v>
      </c>
      <c r="B12" s="111" t="s">
        <v>58</v>
      </c>
      <c r="C12" s="112">
        <v>83.11999999999999</v>
      </c>
      <c r="D12" s="112">
        <f t="shared" si="0"/>
        <v>79.78999999999999</v>
      </c>
      <c r="E12" s="147">
        <f>E15</f>
        <v>3.33</v>
      </c>
      <c r="F12" s="63"/>
      <c r="G12" s="63"/>
      <c r="H12" s="63"/>
    </row>
    <row r="13" spans="1:8" ht="14.25">
      <c r="A13" s="121" t="s">
        <v>59</v>
      </c>
      <c r="B13" s="121" t="s">
        <v>60</v>
      </c>
      <c r="C13" s="117">
        <v>79.78999999999999</v>
      </c>
      <c r="D13" s="145">
        <f t="shared" si="0"/>
        <v>79.78999999999999</v>
      </c>
      <c r="E13" s="146">
        <v>0</v>
      </c>
      <c r="F13" s="63"/>
      <c r="G13" s="63"/>
      <c r="H13" s="63"/>
    </row>
    <row r="14" spans="1:8" ht="14.25">
      <c r="A14" s="121" t="s">
        <v>61</v>
      </c>
      <c r="B14" s="121" t="s">
        <v>62</v>
      </c>
      <c r="C14" s="117">
        <v>79.78999999999999</v>
      </c>
      <c r="D14" s="145">
        <f t="shared" si="0"/>
        <v>79.78999999999999</v>
      </c>
      <c r="E14" s="146">
        <v>0</v>
      </c>
      <c r="F14" s="63"/>
      <c r="G14" s="63"/>
      <c r="H14" s="63"/>
    </row>
    <row r="15" spans="1:8" ht="14.25">
      <c r="A15" s="121" t="s">
        <v>63</v>
      </c>
      <c r="B15" s="121" t="s">
        <v>64</v>
      </c>
      <c r="C15" s="117">
        <v>3.33</v>
      </c>
      <c r="D15" s="145">
        <f t="shared" si="0"/>
        <v>0</v>
      </c>
      <c r="E15" s="146">
        <v>3.33</v>
      </c>
      <c r="F15" s="63"/>
      <c r="G15" s="63"/>
      <c r="H15" s="63"/>
    </row>
    <row r="16" spans="1:8" ht="14.25">
      <c r="A16" s="121" t="s">
        <v>65</v>
      </c>
      <c r="B16" s="121" t="s">
        <v>66</v>
      </c>
      <c r="C16" s="117">
        <v>3.33</v>
      </c>
      <c r="D16" s="145">
        <f t="shared" si="0"/>
        <v>0</v>
      </c>
      <c r="E16" s="146">
        <v>3.33</v>
      </c>
      <c r="F16" s="63"/>
      <c r="G16" s="63"/>
      <c r="H16" s="63"/>
    </row>
    <row r="17" spans="1:8" ht="14.25">
      <c r="A17" s="110" t="s">
        <v>67</v>
      </c>
      <c r="B17" s="111" t="s">
        <v>68</v>
      </c>
      <c r="C17" s="112">
        <v>26.6</v>
      </c>
      <c r="D17" s="112">
        <f t="shared" si="0"/>
        <v>26.6</v>
      </c>
      <c r="E17" s="144">
        <v>0</v>
      </c>
      <c r="F17" s="86"/>
      <c r="G17" s="86"/>
      <c r="H17" s="86"/>
    </row>
    <row r="18" spans="1:8" ht="14.25">
      <c r="A18" s="121" t="s">
        <v>69</v>
      </c>
      <c r="B18" s="121" t="s">
        <v>70</v>
      </c>
      <c r="C18" s="117">
        <v>26.6</v>
      </c>
      <c r="D18" s="145">
        <f t="shared" si="0"/>
        <v>26.6</v>
      </c>
      <c r="E18" s="146">
        <v>0</v>
      </c>
      <c r="F18" s="86"/>
      <c r="G18" s="86"/>
      <c r="H18" s="86"/>
    </row>
    <row r="19" spans="1:8" ht="14.25">
      <c r="A19" s="121" t="s">
        <v>71</v>
      </c>
      <c r="B19" s="121" t="s">
        <v>72</v>
      </c>
      <c r="C19" s="117">
        <v>26.6</v>
      </c>
      <c r="D19" s="145">
        <f t="shared" si="0"/>
        <v>26.6</v>
      </c>
      <c r="E19" s="146">
        <v>0</v>
      </c>
      <c r="F19" s="86"/>
      <c r="G19" s="86"/>
      <c r="H19" s="86"/>
    </row>
    <row r="20" spans="1:8" ht="14.25">
      <c r="A20" s="110" t="s">
        <v>73</v>
      </c>
      <c r="B20" s="111" t="s">
        <v>74</v>
      </c>
      <c r="C20" s="112">
        <v>29.92</v>
      </c>
      <c r="D20" s="112">
        <f t="shared" si="0"/>
        <v>29.92</v>
      </c>
      <c r="E20" s="144">
        <v>0</v>
      </c>
      <c r="F20" s="86"/>
      <c r="G20" s="86"/>
      <c r="H20" s="86"/>
    </row>
    <row r="21" spans="1:8" ht="14.25">
      <c r="A21" s="135" t="s">
        <v>75</v>
      </c>
      <c r="B21" s="135" t="s">
        <v>76</v>
      </c>
      <c r="C21" s="117">
        <v>29.92</v>
      </c>
      <c r="D21" s="145">
        <f t="shared" si="0"/>
        <v>29.92</v>
      </c>
      <c r="E21" s="146">
        <v>0</v>
      </c>
      <c r="F21" s="86"/>
      <c r="G21" s="86"/>
      <c r="H21" s="86"/>
    </row>
    <row r="22" spans="1:8" ht="14.25">
      <c r="A22" s="135" t="s">
        <v>77</v>
      </c>
      <c r="B22" s="135" t="s">
        <v>78</v>
      </c>
      <c r="C22" s="117">
        <v>29.92</v>
      </c>
      <c r="D22" s="145">
        <f t="shared" si="0"/>
        <v>29.92</v>
      </c>
      <c r="E22" s="146">
        <v>0</v>
      </c>
      <c r="F22" s="86"/>
      <c r="G22" s="86"/>
      <c r="H22" s="8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B1">
      <selection activeCell="D21" sqref="D21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97" t="s">
        <v>87</v>
      </c>
      <c r="B1" s="97"/>
      <c r="C1" s="97"/>
      <c r="D1" s="97"/>
      <c r="E1" s="97"/>
      <c r="F1" s="97"/>
    </row>
    <row r="2" spans="1:6" s="89" customFormat="1" ht="15" customHeight="1">
      <c r="A2" s="137"/>
      <c r="B2" s="137"/>
      <c r="C2" s="137"/>
      <c r="D2" s="137"/>
      <c r="E2" s="137"/>
      <c r="F2" s="137" t="s">
        <v>88</v>
      </c>
    </row>
    <row r="3" spans="1:6" s="89" customFormat="1" ht="15" customHeight="1">
      <c r="A3" s="138" t="s">
        <v>89</v>
      </c>
      <c r="B3" s="137"/>
      <c r="C3" s="137"/>
      <c r="D3" s="137"/>
      <c r="E3" s="137"/>
      <c r="F3" s="137" t="s">
        <v>3</v>
      </c>
    </row>
    <row r="4" spans="1:6" ht="15.75" customHeight="1">
      <c r="A4" s="61" t="s">
        <v>4</v>
      </c>
      <c r="B4" s="61"/>
      <c r="C4" s="62" t="s">
        <v>5</v>
      </c>
      <c r="D4" s="62"/>
      <c r="E4" s="62"/>
      <c r="F4" s="62"/>
    </row>
    <row r="5" spans="1:6" s="53" customFormat="1" ht="15.75" customHeight="1">
      <c r="A5" s="62" t="s">
        <v>6</v>
      </c>
      <c r="B5" s="62" t="s">
        <v>7</v>
      </c>
      <c r="C5" s="62" t="s">
        <v>6</v>
      </c>
      <c r="D5" s="62" t="s">
        <v>33</v>
      </c>
      <c r="E5" s="62" t="s">
        <v>90</v>
      </c>
      <c r="F5" s="62" t="s">
        <v>91</v>
      </c>
    </row>
    <row r="6" spans="1:6" ht="15.75" customHeight="1">
      <c r="A6" s="63" t="s">
        <v>92</v>
      </c>
      <c r="B6" s="139">
        <v>904.13</v>
      </c>
      <c r="C6" s="117" t="s">
        <v>93</v>
      </c>
      <c r="D6" s="139">
        <v>904.13</v>
      </c>
      <c r="E6" s="139">
        <v>904.13</v>
      </c>
      <c r="F6" s="63"/>
    </row>
    <row r="7" spans="1:6" ht="15.75" customHeight="1">
      <c r="A7" s="63" t="s">
        <v>94</v>
      </c>
      <c r="B7" s="117"/>
      <c r="C7" s="117" t="s">
        <v>95</v>
      </c>
      <c r="D7" s="117">
        <f>'部门支出总体情况表'!C6</f>
        <v>764.49</v>
      </c>
      <c r="E7" s="117">
        <f>D7</f>
        <v>764.49</v>
      </c>
      <c r="F7" s="63"/>
    </row>
    <row r="8" spans="1:6" ht="15.75" customHeight="1">
      <c r="A8" s="63" t="s">
        <v>96</v>
      </c>
      <c r="B8" s="117"/>
      <c r="C8" s="117" t="s">
        <v>97</v>
      </c>
      <c r="D8" s="117"/>
      <c r="E8" s="117"/>
      <c r="F8" s="63"/>
    </row>
    <row r="9" spans="1:6" ht="15.75" customHeight="1">
      <c r="A9" s="63"/>
      <c r="B9" s="117"/>
      <c r="C9" s="117" t="s">
        <v>98</v>
      </c>
      <c r="D9" s="117"/>
      <c r="E9" s="117"/>
      <c r="F9" s="63"/>
    </row>
    <row r="10" spans="1:6" ht="15.75" customHeight="1">
      <c r="A10" s="63" t="s">
        <v>99</v>
      </c>
      <c r="B10" s="117"/>
      <c r="C10" s="117" t="s">
        <v>100</v>
      </c>
      <c r="D10" s="117"/>
      <c r="E10" s="117"/>
      <c r="F10" s="63"/>
    </row>
    <row r="11" spans="1:6" ht="15.75" customHeight="1">
      <c r="A11" s="63" t="s">
        <v>94</v>
      </c>
      <c r="B11" s="117"/>
      <c r="C11" s="117" t="s">
        <v>101</v>
      </c>
      <c r="D11" s="117"/>
      <c r="E11" s="117"/>
      <c r="F11" s="63"/>
    </row>
    <row r="12" spans="1:6" ht="15.75" customHeight="1">
      <c r="A12" s="63" t="s">
        <v>96</v>
      </c>
      <c r="B12" s="117"/>
      <c r="C12" s="117" t="s">
        <v>102</v>
      </c>
      <c r="D12" s="117">
        <f>'部门支出总体情况表'!C12</f>
        <v>83.11999999999999</v>
      </c>
      <c r="E12" s="117">
        <f>D12</f>
        <v>83.11999999999999</v>
      </c>
      <c r="F12" s="63"/>
    </row>
    <row r="13" spans="1:6" ht="15.75" customHeight="1">
      <c r="A13" s="63"/>
      <c r="B13" s="117"/>
      <c r="C13" s="117" t="s">
        <v>103</v>
      </c>
      <c r="D13" s="117"/>
      <c r="E13" s="117"/>
      <c r="F13" s="63"/>
    </row>
    <row r="14" spans="1:6" ht="15.75" customHeight="1">
      <c r="A14" s="63"/>
      <c r="B14" s="117"/>
      <c r="C14" s="117" t="s">
        <v>104</v>
      </c>
      <c r="D14" s="117">
        <f>'部门支出总体情况表'!C20</f>
        <v>29.92</v>
      </c>
      <c r="E14" s="117">
        <f>D14</f>
        <v>29.92</v>
      </c>
      <c r="F14" s="63"/>
    </row>
    <row r="15" spans="1:6" ht="15.75" customHeight="1">
      <c r="A15" s="63"/>
      <c r="B15" s="117"/>
      <c r="C15" s="117" t="s">
        <v>105</v>
      </c>
      <c r="D15" s="117">
        <f>'部门支出总体情况表'!C17</f>
        <v>26.6</v>
      </c>
      <c r="E15" s="117">
        <f>D15</f>
        <v>26.6</v>
      </c>
      <c r="F15" s="63"/>
    </row>
    <row r="16" spans="1:6" ht="15.75" customHeight="1">
      <c r="A16" s="63"/>
      <c r="B16" s="117"/>
      <c r="C16" s="117" t="s">
        <v>106</v>
      </c>
      <c r="D16" s="117"/>
      <c r="E16" s="117"/>
      <c r="F16" s="63"/>
    </row>
    <row r="17" spans="1:6" ht="15.75" customHeight="1">
      <c r="A17" s="63"/>
      <c r="B17" s="117"/>
      <c r="C17" s="117"/>
      <c r="D17" s="117"/>
      <c r="E17" s="117"/>
      <c r="F17" s="63"/>
    </row>
    <row r="18" spans="1:6" ht="15.75" customHeight="1">
      <c r="A18" s="63" t="s">
        <v>27</v>
      </c>
      <c r="B18" s="139">
        <f>B6</f>
        <v>904.13</v>
      </c>
      <c r="C18" s="117" t="s">
        <v>28</v>
      </c>
      <c r="D18" s="139">
        <f>D7+D12+D14+D15</f>
        <v>904.13</v>
      </c>
      <c r="E18" s="139">
        <v>904.13</v>
      </c>
      <c r="F18" s="63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2">
      <selection activeCell="E7" sqref="E7:F7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3.625" style="0" customWidth="1"/>
    <col min="4" max="4" width="11.75390625" style="0" customWidth="1"/>
    <col min="5" max="7" width="9.50390625" style="0" bestFit="1" customWidth="1"/>
    <col min="8" max="8" width="10.50390625" style="0" customWidth="1"/>
  </cols>
  <sheetData>
    <row r="1" spans="1:8" s="88" customFormat="1" ht="38.25" customHeight="1">
      <c r="A1" s="97" t="s">
        <v>107</v>
      </c>
      <c r="B1" s="98"/>
      <c r="C1" s="98"/>
      <c r="D1" s="98"/>
      <c r="E1" s="98"/>
      <c r="F1" s="98"/>
      <c r="G1" s="98"/>
      <c r="H1" s="98"/>
    </row>
    <row r="2" spans="1:8" ht="15" customHeight="1">
      <c r="A2" s="53"/>
      <c r="B2" s="53"/>
      <c r="C2" s="53"/>
      <c r="D2" s="53"/>
      <c r="E2" s="53"/>
      <c r="F2" s="53"/>
      <c r="G2" s="99" t="s">
        <v>108</v>
      </c>
      <c r="H2" s="99"/>
    </row>
    <row r="3" spans="1:8" ht="15" customHeight="1">
      <c r="A3" s="58" t="s">
        <v>2</v>
      </c>
      <c r="B3" s="59"/>
      <c r="C3" s="100"/>
      <c r="H3" s="67" t="s">
        <v>3</v>
      </c>
    </row>
    <row r="4" spans="1:8" s="89" customFormat="1" ht="34.5" customHeight="1">
      <c r="A4" s="81" t="s">
        <v>109</v>
      </c>
      <c r="B4" s="81"/>
      <c r="C4" s="101" t="s">
        <v>33</v>
      </c>
      <c r="D4" s="102" t="s">
        <v>82</v>
      </c>
      <c r="E4" s="102"/>
      <c r="F4" s="102"/>
      <c r="G4" s="102"/>
      <c r="H4" s="102" t="s">
        <v>83</v>
      </c>
    </row>
    <row r="5" spans="1:8" s="90" customFormat="1" ht="16.5" customHeight="1">
      <c r="A5" s="80" t="s">
        <v>41</v>
      </c>
      <c r="B5" s="80" t="s">
        <v>42</v>
      </c>
      <c r="C5" s="103"/>
      <c r="D5" s="102" t="s">
        <v>110</v>
      </c>
      <c r="E5" s="102" t="s">
        <v>111</v>
      </c>
      <c r="F5" s="102"/>
      <c r="G5" s="102" t="s">
        <v>112</v>
      </c>
      <c r="H5" s="102"/>
    </row>
    <row r="6" spans="1:8" s="91" customFormat="1" ht="36.75" customHeight="1">
      <c r="A6" s="80"/>
      <c r="B6" s="80"/>
      <c r="C6" s="104"/>
      <c r="D6" s="102"/>
      <c r="E6" s="105" t="s">
        <v>113</v>
      </c>
      <c r="F6" s="106" t="s">
        <v>114</v>
      </c>
      <c r="G6" s="102"/>
      <c r="H6" s="102"/>
    </row>
    <row r="7" spans="1:8" s="92" customFormat="1" ht="18.75" customHeight="1">
      <c r="A7" s="107"/>
      <c r="B7" s="108" t="s">
        <v>33</v>
      </c>
      <c r="C7" s="109">
        <f>D7+H7</f>
        <v>904.1300000000001</v>
      </c>
      <c r="D7" s="109">
        <f>E7+F7+G7</f>
        <v>794.1300000000001</v>
      </c>
      <c r="E7" s="109">
        <f>E8+E14+E19+E22</f>
        <v>575.97</v>
      </c>
      <c r="F7" s="109">
        <f>F8+F14+F19+F22</f>
        <v>1.82</v>
      </c>
      <c r="G7" s="109">
        <f>G8+G14+G19+G22</f>
        <v>216.34</v>
      </c>
      <c r="H7" s="109">
        <f>H8+H14+H19+H22</f>
        <v>110</v>
      </c>
    </row>
    <row r="8" spans="1:8" s="92" customFormat="1" ht="18.75" customHeight="1">
      <c r="A8" s="110" t="s">
        <v>45</v>
      </c>
      <c r="B8" s="111" t="s">
        <v>46</v>
      </c>
      <c r="C8" s="112">
        <f>C9</f>
        <v>764.49</v>
      </c>
      <c r="D8" s="113">
        <v>657.82</v>
      </c>
      <c r="E8" s="113">
        <v>439.66</v>
      </c>
      <c r="F8" s="113">
        <v>1.82</v>
      </c>
      <c r="G8" s="113">
        <v>216.34</v>
      </c>
      <c r="H8" s="114">
        <v>106.67</v>
      </c>
    </row>
    <row r="9" spans="1:8" s="91" customFormat="1" ht="18.75" customHeight="1">
      <c r="A9" s="115" t="s">
        <v>47</v>
      </c>
      <c r="B9" s="116" t="s">
        <v>48</v>
      </c>
      <c r="C9" s="117">
        <f>C10+C11+C12+C13</f>
        <v>764.49</v>
      </c>
      <c r="D9" s="117">
        <f>D10+D11+D12+D13</f>
        <v>657.82</v>
      </c>
      <c r="E9" s="117">
        <f>E10+E11+E12+E13</f>
        <v>439.66</v>
      </c>
      <c r="F9" s="117">
        <f>F10+F11+F12+F13</f>
        <v>1.82</v>
      </c>
      <c r="G9" s="117">
        <f>G10+G11+G12+G13</f>
        <v>216.34</v>
      </c>
      <c r="H9" s="117">
        <f>H10+H11+H12+H13</f>
        <v>106.67</v>
      </c>
    </row>
    <row r="10" spans="1:8" s="91" customFormat="1" ht="18.75" customHeight="1">
      <c r="A10" s="115" t="s">
        <v>49</v>
      </c>
      <c r="B10" s="116" t="s">
        <v>50</v>
      </c>
      <c r="C10" s="117">
        <v>497.59</v>
      </c>
      <c r="D10" s="118">
        <f>E10+F10+G10</f>
        <v>497.59000000000003</v>
      </c>
      <c r="E10" s="119">
        <v>279.43</v>
      </c>
      <c r="F10" s="118">
        <v>1.82</v>
      </c>
      <c r="G10" s="118">
        <v>216.34</v>
      </c>
      <c r="H10" s="120">
        <v>0</v>
      </c>
    </row>
    <row r="11" spans="1:8" s="91" customFormat="1" ht="36" customHeight="1">
      <c r="A11" s="115" t="s">
        <v>51</v>
      </c>
      <c r="B11" s="121" t="s">
        <v>52</v>
      </c>
      <c r="C11" s="117">
        <v>131.68</v>
      </c>
      <c r="D11" s="118">
        <v>78.61000000000001</v>
      </c>
      <c r="E11" s="118">
        <v>78.61000000000001</v>
      </c>
      <c r="F11" s="118">
        <v>0</v>
      </c>
      <c r="G11" s="118">
        <v>0</v>
      </c>
      <c r="H11" s="120">
        <v>53.07</v>
      </c>
    </row>
    <row r="12" spans="1:8" s="91" customFormat="1" ht="18.75" customHeight="1">
      <c r="A12" s="115" t="s">
        <v>53</v>
      </c>
      <c r="B12" s="121" t="s">
        <v>54</v>
      </c>
      <c r="C12" s="117">
        <v>17.6</v>
      </c>
      <c r="D12" s="118">
        <v>10.500000000000002</v>
      </c>
      <c r="E12" s="118">
        <v>10.500000000000002</v>
      </c>
      <c r="F12" s="118">
        <v>0</v>
      </c>
      <c r="G12" s="118">
        <v>0</v>
      </c>
      <c r="H12" s="120">
        <v>7.1</v>
      </c>
    </row>
    <row r="13" spans="1:8" s="91" customFormat="1" ht="18.75" customHeight="1">
      <c r="A13" s="115" t="s">
        <v>55</v>
      </c>
      <c r="B13" s="121" t="s">
        <v>56</v>
      </c>
      <c r="C13" s="117">
        <v>117.62</v>
      </c>
      <c r="D13" s="118">
        <v>71.12</v>
      </c>
      <c r="E13" s="118">
        <v>71.12</v>
      </c>
      <c r="F13" s="118">
        <v>0</v>
      </c>
      <c r="G13" s="118">
        <v>0</v>
      </c>
      <c r="H13" s="120">
        <v>46.5</v>
      </c>
    </row>
    <row r="14" spans="1:8" s="93" customFormat="1" ht="14.25">
      <c r="A14" s="110" t="s">
        <v>57</v>
      </c>
      <c r="B14" s="111" t="s">
        <v>58</v>
      </c>
      <c r="C14" s="112">
        <v>83.11999999999999</v>
      </c>
      <c r="D14" s="113">
        <v>79.79</v>
      </c>
      <c r="E14" s="113">
        <v>79.79</v>
      </c>
      <c r="F14" s="122">
        <v>0</v>
      </c>
      <c r="G14" s="122">
        <v>0</v>
      </c>
      <c r="H14" s="123">
        <v>3.33</v>
      </c>
    </row>
    <row r="15" spans="1:8" s="94" customFormat="1" ht="14.25">
      <c r="A15" s="121" t="s">
        <v>59</v>
      </c>
      <c r="B15" s="121" t="s">
        <v>60</v>
      </c>
      <c r="C15" s="117">
        <v>79.78999999999999</v>
      </c>
      <c r="D15" s="118">
        <v>79.79</v>
      </c>
      <c r="E15" s="124">
        <v>79.79</v>
      </c>
      <c r="F15" s="125">
        <v>0</v>
      </c>
      <c r="G15" s="125">
        <v>0</v>
      </c>
      <c r="H15" s="126">
        <v>0</v>
      </c>
    </row>
    <row r="16" spans="1:8" s="95" customFormat="1" ht="14.25">
      <c r="A16" s="121" t="s">
        <v>61</v>
      </c>
      <c r="B16" s="121" t="s">
        <v>62</v>
      </c>
      <c r="C16" s="117">
        <v>79.78999999999999</v>
      </c>
      <c r="D16" s="118">
        <v>79.79</v>
      </c>
      <c r="E16" s="124">
        <v>79.79</v>
      </c>
      <c r="F16" s="127">
        <v>0</v>
      </c>
      <c r="G16" s="127">
        <v>0</v>
      </c>
      <c r="H16" s="128">
        <v>0</v>
      </c>
    </row>
    <row r="17" spans="1:8" s="95" customFormat="1" ht="14.25">
      <c r="A17" s="121" t="s">
        <v>63</v>
      </c>
      <c r="B17" s="121" t="s">
        <v>64</v>
      </c>
      <c r="C17" s="117">
        <v>3.33</v>
      </c>
      <c r="D17" s="118">
        <v>0</v>
      </c>
      <c r="E17" s="124">
        <v>0</v>
      </c>
      <c r="F17" s="127">
        <v>0</v>
      </c>
      <c r="G17" s="127">
        <v>0</v>
      </c>
      <c r="H17" s="128">
        <v>3.33</v>
      </c>
    </row>
    <row r="18" spans="1:8" s="95" customFormat="1" ht="14.25">
      <c r="A18" s="121" t="s">
        <v>65</v>
      </c>
      <c r="B18" s="121" t="s">
        <v>66</v>
      </c>
      <c r="C18" s="117">
        <v>3.33</v>
      </c>
      <c r="D18" s="118">
        <v>0</v>
      </c>
      <c r="E18" s="124">
        <v>0</v>
      </c>
      <c r="F18" s="127">
        <v>0</v>
      </c>
      <c r="G18" s="127">
        <v>0</v>
      </c>
      <c r="H18" s="128">
        <v>3.33</v>
      </c>
    </row>
    <row r="19" spans="1:8" s="96" customFormat="1" ht="14.25">
      <c r="A19" s="110" t="s">
        <v>67</v>
      </c>
      <c r="B19" s="111" t="s">
        <v>68</v>
      </c>
      <c r="C19" s="112">
        <v>26.6</v>
      </c>
      <c r="D19" s="113">
        <v>26.6</v>
      </c>
      <c r="E19" s="113">
        <v>26.6</v>
      </c>
      <c r="F19" s="129">
        <v>0</v>
      </c>
      <c r="G19" s="129">
        <v>0</v>
      </c>
      <c r="H19" s="130">
        <v>0</v>
      </c>
    </row>
    <row r="20" spans="1:8" ht="14.25">
      <c r="A20" s="121" t="s">
        <v>69</v>
      </c>
      <c r="B20" s="121" t="s">
        <v>70</v>
      </c>
      <c r="C20" s="117">
        <v>26.6</v>
      </c>
      <c r="D20" s="118">
        <v>26.6</v>
      </c>
      <c r="E20" s="131">
        <v>26.6</v>
      </c>
      <c r="F20" s="86">
        <v>0</v>
      </c>
      <c r="G20" s="86">
        <v>0</v>
      </c>
      <c r="H20" s="132">
        <v>0</v>
      </c>
    </row>
    <row r="21" spans="1:8" ht="14.25">
      <c r="A21" s="121" t="s">
        <v>71</v>
      </c>
      <c r="B21" s="121" t="s">
        <v>72</v>
      </c>
      <c r="C21" s="117">
        <v>26.6</v>
      </c>
      <c r="D21" s="118">
        <v>26.6</v>
      </c>
      <c r="E21" s="131">
        <v>26.6</v>
      </c>
      <c r="F21" s="86">
        <v>0</v>
      </c>
      <c r="G21" s="86">
        <v>0</v>
      </c>
      <c r="H21" s="132">
        <v>0</v>
      </c>
    </row>
    <row r="22" spans="1:8" s="96" customFormat="1" ht="14.25">
      <c r="A22" s="110" t="s">
        <v>73</v>
      </c>
      <c r="B22" s="111" t="s">
        <v>74</v>
      </c>
      <c r="C22" s="112">
        <v>29.92</v>
      </c>
      <c r="D22" s="113">
        <v>29.92</v>
      </c>
      <c r="E22" s="133">
        <v>29.92</v>
      </c>
      <c r="F22" s="129">
        <v>0</v>
      </c>
      <c r="G22" s="129">
        <v>0</v>
      </c>
      <c r="H22" s="134">
        <v>0</v>
      </c>
    </row>
    <row r="23" spans="1:8" ht="14.25">
      <c r="A23" s="135" t="s">
        <v>75</v>
      </c>
      <c r="B23" s="135" t="s">
        <v>76</v>
      </c>
      <c r="C23" s="117">
        <v>29.92</v>
      </c>
      <c r="D23" s="118">
        <v>29.92</v>
      </c>
      <c r="E23" s="131">
        <v>29.92</v>
      </c>
      <c r="F23" s="86">
        <v>0</v>
      </c>
      <c r="G23" s="86">
        <v>0</v>
      </c>
      <c r="H23" s="132">
        <v>0</v>
      </c>
    </row>
    <row r="24" spans="1:8" ht="14.25">
      <c r="A24" s="135" t="s">
        <v>77</v>
      </c>
      <c r="B24" s="135" t="s">
        <v>78</v>
      </c>
      <c r="C24" s="117">
        <v>29.92</v>
      </c>
      <c r="D24" s="118">
        <v>29.92</v>
      </c>
      <c r="E24" s="131">
        <v>29.92</v>
      </c>
      <c r="F24" s="86">
        <v>0</v>
      </c>
      <c r="G24" s="86">
        <v>0</v>
      </c>
      <c r="H24" s="132">
        <v>0</v>
      </c>
    </row>
    <row r="25" ht="14.25">
      <c r="A25" s="136"/>
    </row>
    <row r="26" ht="14.25">
      <c r="A26" s="136"/>
    </row>
    <row r="27" ht="14.25">
      <c r="A27" s="136"/>
    </row>
    <row r="28" ht="14.25">
      <c r="A28" s="136"/>
    </row>
    <row r="29" ht="14.25">
      <c r="A29" s="136"/>
    </row>
    <row r="30" ht="14.25">
      <c r="A30" s="136"/>
    </row>
    <row r="31" ht="14.25">
      <c r="A31" s="136"/>
    </row>
    <row r="32" ht="14.25">
      <c r="A32" s="136"/>
    </row>
    <row r="33" ht="14.25">
      <c r="A33" s="136"/>
    </row>
    <row r="34" ht="14.25">
      <c r="A34" s="136"/>
    </row>
    <row r="35" ht="14.25">
      <c r="A35" s="136"/>
    </row>
    <row r="36" ht="14.25">
      <c r="A36" s="136"/>
    </row>
    <row r="37" ht="14.25">
      <c r="A37" s="136"/>
    </row>
    <row r="38" ht="14.25">
      <c r="A38" s="136"/>
    </row>
    <row r="39" ht="14.25">
      <c r="A39" s="136"/>
    </row>
    <row r="40" ht="14.25">
      <c r="A40" s="136"/>
    </row>
    <row r="41" ht="14.25">
      <c r="A41" s="136"/>
    </row>
    <row r="42" ht="14.25">
      <c r="A42" s="136"/>
    </row>
    <row r="43" ht="14.25">
      <c r="A43" s="136"/>
    </row>
    <row r="44" ht="14.25">
      <c r="A44" s="136"/>
    </row>
    <row r="45" ht="14.25">
      <c r="A45" s="136"/>
    </row>
    <row r="46" ht="14.25">
      <c r="A46" s="136"/>
    </row>
    <row r="47" ht="14.25">
      <c r="A47" s="136"/>
    </row>
    <row r="48" ht="14.25">
      <c r="A48" s="136"/>
    </row>
    <row r="49" ht="14.25">
      <c r="A49" s="136"/>
    </row>
    <row r="50" ht="14.25">
      <c r="A50" s="136"/>
    </row>
    <row r="51" ht="14.25">
      <c r="A51" s="136"/>
    </row>
    <row r="52" ht="14.25">
      <c r="A52" s="136"/>
    </row>
    <row r="53" ht="14.25">
      <c r="A53" s="136"/>
    </row>
    <row r="54" ht="14.25">
      <c r="A54" s="136"/>
    </row>
    <row r="55" ht="14.25">
      <c r="A55" s="136"/>
    </row>
    <row r="56" ht="14.25">
      <c r="A56" s="136"/>
    </row>
    <row r="57" ht="14.25">
      <c r="A57" s="136"/>
    </row>
    <row r="58" ht="14.25">
      <c r="A58" s="136"/>
    </row>
    <row r="59" ht="14.25">
      <c r="A59" s="136"/>
    </row>
    <row r="60" ht="14.25">
      <c r="A60" s="136"/>
    </row>
    <row r="61" ht="14.25">
      <c r="A61" s="136"/>
    </row>
    <row r="62" ht="14.25">
      <c r="A62" s="136"/>
    </row>
    <row r="63" ht="14.25">
      <c r="A63" s="136"/>
    </row>
    <row r="64" ht="14.25">
      <c r="A64" s="136"/>
    </row>
    <row r="65" ht="14.25">
      <c r="A65" s="136"/>
    </row>
    <row r="66" ht="14.25">
      <c r="A66" s="136"/>
    </row>
    <row r="67" ht="14.25">
      <c r="A67" s="136"/>
    </row>
    <row r="68" ht="14.25">
      <c r="A68" s="136"/>
    </row>
    <row r="69" ht="14.25">
      <c r="A69" s="136"/>
    </row>
    <row r="70" ht="14.25">
      <c r="A70" s="136"/>
    </row>
    <row r="71" ht="14.25">
      <c r="A71" s="136"/>
    </row>
    <row r="72" ht="14.25">
      <c r="A72" s="136"/>
    </row>
    <row r="73" ht="14.25">
      <c r="A73" s="136"/>
    </row>
    <row r="74" ht="14.25">
      <c r="A74" s="136"/>
    </row>
    <row r="75" ht="14.25">
      <c r="A75" s="136"/>
    </row>
    <row r="76" ht="14.25">
      <c r="A76" s="136"/>
    </row>
    <row r="77" ht="14.25">
      <c r="A77" s="136"/>
    </row>
    <row r="78" ht="14.25">
      <c r="A78" s="136"/>
    </row>
    <row r="79" ht="14.25">
      <c r="A79" s="136"/>
    </row>
    <row r="80" ht="14.25">
      <c r="A80" s="136"/>
    </row>
    <row r="81" ht="14.25">
      <c r="A81" s="136"/>
    </row>
    <row r="82" ht="14.25">
      <c r="A82" s="136"/>
    </row>
    <row r="83" ht="14.25">
      <c r="A83" s="136"/>
    </row>
    <row r="84" ht="14.25">
      <c r="A84" s="136"/>
    </row>
    <row r="85" ht="14.25">
      <c r="A85" s="136"/>
    </row>
    <row r="86" ht="14.25">
      <c r="A86" s="136"/>
    </row>
    <row r="87" ht="14.25">
      <c r="A87" s="136"/>
    </row>
    <row r="88" ht="14.25">
      <c r="A88" s="136"/>
    </row>
    <row r="89" ht="14.25">
      <c r="A89" s="136"/>
    </row>
    <row r="90" ht="14.25">
      <c r="A90" s="136"/>
    </row>
    <row r="91" ht="14.25">
      <c r="A91" s="136"/>
    </row>
    <row r="92" ht="14.25">
      <c r="A92" s="136"/>
    </row>
    <row r="93" ht="14.25">
      <c r="A93" s="136"/>
    </row>
    <row r="94" ht="14.25">
      <c r="A94" s="136"/>
    </row>
    <row r="95" ht="14.25">
      <c r="A95" s="136"/>
    </row>
    <row r="96" ht="14.25">
      <c r="A96" s="136"/>
    </row>
    <row r="97" ht="14.25">
      <c r="A97" s="136"/>
    </row>
    <row r="98" ht="14.25">
      <c r="A98" s="136"/>
    </row>
    <row r="99" ht="14.25">
      <c r="A99" s="136"/>
    </row>
    <row r="100" ht="14.25">
      <c r="A100" s="136"/>
    </row>
    <row r="101" ht="14.25">
      <c r="A101" s="136"/>
    </row>
    <row r="102" ht="14.25">
      <c r="A102" s="136"/>
    </row>
    <row r="103" ht="14.25">
      <c r="A103" s="136"/>
    </row>
    <row r="104" ht="14.25">
      <c r="A104" s="136"/>
    </row>
    <row r="105" ht="14.25">
      <c r="A105" s="136"/>
    </row>
    <row r="106" ht="14.25">
      <c r="A106" s="136"/>
    </row>
    <row r="107" ht="14.25">
      <c r="A107" s="136"/>
    </row>
    <row r="108" ht="14.25">
      <c r="A108" s="136"/>
    </row>
    <row r="109" ht="14.25">
      <c r="A109" s="136"/>
    </row>
    <row r="110" ht="14.25">
      <c r="A110" s="136"/>
    </row>
    <row r="111" ht="14.25">
      <c r="A111" s="136"/>
    </row>
    <row r="112" ht="14.25">
      <c r="A112" s="136"/>
    </row>
    <row r="113" ht="14.25">
      <c r="A113" s="136"/>
    </row>
    <row r="114" ht="14.25">
      <c r="A114" s="136"/>
    </row>
    <row r="115" ht="14.25">
      <c r="A115" s="136"/>
    </row>
    <row r="116" ht="14.25">
      <c r="A116" s="136"/>
    </row>
    <row r="117" ht="14.25">
      <c r="A117" s="136"/>
    </row>
    <row r="118" ht="14.25">
      <c r="A118" s="136"/>
    </row>
    <row r="119" ht="14.25">
      <c r="A119" s="136"/>
    </row>
    <row r="120" ht="14.25">
      <c r="A120" s="136"/>
    </row>
    <row r="121" ht="14.25">
      <c r="A121" s="136"/>
    </row>
    <row r="122" ht="14.25">
      <c r="A122" s="136"/>
    </row>
    <row r="123" ht="14.25">
      <c r="A123" s="136"/>
    </row>
    <row r="124" ht="14.25">
      <c r="A124" s="136"/>
    </row>
    <row r="125" ht="14.25">
      <c r="A125" s="136"/>
    </row>
    <row r="126" ht="14.25">
      <c r="A126" s="136"/>
    </row>
    <row r="127" ht="14.25">
      <c r="A127" s="136"/>
    </row>
    <row r="128" ht="14.25">
      <c r="A128" s="136"/>
    </row>
    <row r="129" ht="14.25">
      <c r="A129" s="136"/>
    </row>
    <row r="130" ht="14.25">
      <c r="A130" s="136"/>
    </row>
    <row r="131" ht="14.25">
      <c r="A131" s="136"/>
    </row>
    <row r="132" ht="14.25">
      <c r="A132" s="136"/>
    </row>
    <row r="133" ht="14.25">
      <c r="A133" s="136"/>
    </row>
    <row r="134" ht="14.25">
      <c r="A134" s="136"/>
    </row>
    <row r="135" ht="14.25">
      <c r="A135" s="136"/>
    </row>
    <row r="136" ht="14.25">
      <c r="A136" s="136"/>
    </row>
    <row r="137" ht="14.25">
      <c r="A137" s="136"/>
    </row>
    <row r="138" ht="14.25">
      <c r="A138" s="136"/>
    </row>
    <row r="139" ht="14.25">
      <c r="A139" s="136"/>
    </row>
    <row r="140" ht="14.25">
      <c r="A140" s="136"/>
    </row>
    <row r="141" ht="14.25">
      <c r="A141" s="136"/>
    </row>
    <row r="142" ht="14.25">
      <c r="A142" s="136"/>
    </row>
    <row r="143" ht="14.25">
      <c r="A143" s="136"/>
    </row>
    <row r="144" ht="14.25">
      <c r="A144" s="136"/>
    </row>
    <row r="145" ht="14.25">
      <c r="A145" s="136"/>
    </row>
    <row r="146" ht="14.25">
      <c r="A146" s="136"/>
    </row>
    <row r="147" ht="14.25">
      <c r="A147" s="136"/>
    </row>
    <row r="148" ht="14.25">
      <c r="A148" s="136"/>
    </row>
    <row r="149" ht="14.25">
      <c r="A149" s="136"/>
    </row>
    <row r="150" ht="14.25">
      <c r="A150" s="136"/>
    </row>
    <row r="151" ht="14.25">
      <c r="A151" s="136"/>
    </row>
    <row r="152" ht="14.25">
      <c r="A152" s="136"/>
    </row>
    <row r="153" ht="14.25">
      <c r="A153" s="136"/>
    </row>
    <row r="154" ht="14.25">
      <c r="A154" s="136"/>
    </row>
    <row r="155" ht="14.25">
      <c r="A155" s="136"/>
    </row>
    <row r="156" ht="14.25">
      <c r="A156" s="136"/>
    </row>
    <row r="157" ht="14.25">
      <c r="A157" s="136"/>
    </row>
    <row r="158" ht="14.25">
      <c r="A158" s="136"/>
    </row>
    <row r="159" ht="14.25">
      <c r="A159" s="136"/>
    </row>
    <row r="160" ht="14.25">
      <c r="A160" s="136"/>
    </row>
    <row r="161" ht="14.25">
      <c r="A161" s="136"/>
    </row>
    <row r="162" ht="14.25">
      <c r="A162" s="136"/>
    </row>
    <row r="163" ht="14.25">
      <c r="A163" s="136"/>
    </row>
    <row r="164" ht="14.25">
      <c r="A164" s="136"/>
    </row>
    <row r="165" ht="14.25">
      <c r="A165" s="136"/>
    </row>
    <row r="166" ht="14.25">
      <c r="A166" s="136"/>
    </row>
    <row r="167" ht="14.25">
      <c r="A167" s="136"/>
    </row>
    <row r="168" ht="14.25">
      <c r="A168" s="136"/>
    </row>
    <row r="169" ht="14.25">
      <c r="A169" s="136"/>
    </row>
    <row r="170" ht="14.25">
      <c r="A170" s="136"/>
    </row>
    <row r="171" ht="14.25">
      <c r="A171" s="136"/>
    </row>
    <row r="172" ht="14.25">
      <c r="A172" s="136"/>
    </row>
    <row r="173" ht="14.25">
      <c r="A173" s="136"/>
    </row>
    <row r="174" ht="14.25">
      <c r="A174" s="136"/>
    </row>
    <row r="175" ht="14.25">
      <c r="A175" s="136"/>
    </row>
    <row r="176" ht="14.25">
      <c r="A176" s="136"/>
    </row>
    <row r="177" ht="14.25">
      <c r="A177" s="136"/>
    </row>
    <row r="178" ht="14.25">
      <c r="A178" s="136"/>
    </row>
    <row r="179" ht="14.25">
      <c r="A179" s="136"/>
    </row>
    <row r="180" ht="14.25">
      <c r="A180" s="136"/>
    </row>
    <row r="181" ht="14.25">
      <c r="A181" s="136"/>
    </row>
    <row r="182" ht="14.25">
      <c r="A182" s="136"/>
    </row>
    <row r="183" ht="14.25">
      <c r="A183" s="136"/>
    </row>
    <row r="184" ht="14.25">
      <c r="A184" s="136"/>
    </row>
    <row r="185" ht="14.25">
      <c r="A185" s="136"/>
    </row>
    <row r="186" ht="14.25">
      <c r="A186" s="136"/>
    </row>
    <row r="187" ht="14.25">
      <c r="A187" s="136"/>
    </row>
    <row r="188" ht="14.25">
      <c r="A188" s="136"/>
    </row>
    <row r="189" ht="14.25">
      <c r="A189" s="136"/>
    </row>
    <row r="190" ht="14.25">
      <c r="A190" s="136"/>
    </row>
    <row r="191" ht="14.25">
      <c r="A191" s="136"/>
    </row>
    <row r="192" ht="14.25">
      <c r="A192" s="136"/>
    </row>
    <row r="193" ht="14.25">
      <c r="A193" s="136"/>
    </row>
    <row r="194" ht="14.25">
      <c r="A194" s="136"/>
    </row>
    <row r="195" ht="14.25">
      <c r="A195" s="136"/>
    </row>
    <row r="196" ht="14.25">
      <c r="A196" s="136"/>
    </row>
    <row r="197" ht="14.25">
      <c r="A197" s="136"/>
    </row>
    <row r="198" ht="14.25">
      <c r="A198" s="136"/>
    </row>
    <row r="199" ht="14.25">
      <c r="A199" s="136"/>
    </row>
    <row r="200" ht="14.25">
      <c r="A200" s="136"/>
    </row>
    <row r="201" ht="14.25">
      <c r="A201" s="136"/>
    </row>
    <row r="202" ht="14.25">
      <c r="A202" s="136"/>
    </row>
    <row r="203" ht="14.25">
      <c r="A203" s="136"/>
    </row>
    <row r="204" ht="14.25">
      <c r="A204" s="136"/>
    </row>
    <row r="205" ht="14.25">
      <c r="A205" s="136"/>
    </row>
    <row r="206" ht="14.25">
      <c r="A206" s="136"/>
    </row>
    <row r="207" ht="14.25">
      <c r="A207" s="136"/>
    </row>
    <row r="208" ht="14.25">
      <c r="A208" s="136"/>
    </row>
    <row r="209" ht="14.25">
      <c r="A209" s="136"/>
    </row>
    <row r="210" ht="14.25">
      <c r="A210" s="136"/>
    </row>
    <row r="211" ht="14.25">
      <c r="A211" s="136"/>
    </row>
    <row r="212" ht="14.25">
      <c r="A212" s="136"/>
    </row>
    <row r="213" ht="14.25">
      <c r="A213" s="136"/>
    </row>
    <row r="214" ht="14.25">
      <c r="A214" s="136"/>
    </row>
    <row r="215" ht="14.25">
      <c r="A215" s="136"/>
    </row>
    <row r="216" ht="14.25">
      <c r="A216" s="136"/>
    </row>
    <row r="217" ht="14.25">
      <c r="A217" s="136"/>
    </row>
    <row r="218" ht="14.25">
      <c r="A218" s="136"/>
    </row>
    <row r="219" ht="14.25">
      <c r="A219" s="136"/>
    </row>
    <row r="220" ht="14.25">
      <c r="A220" s="136"/>
    </row>
    <row r="221" ht="14.25">
      <c r="A221" s="136"/>
    </row>
    <row r="222" ht="14.25">
      <c r="A222" s="136"/>
    </row>
    <row r="223" ht="14.25">
      <c r="A223" s="136"/>
    </row>
    <row r="224" ht="14.25">
      <c r="A224" s="136"/>
    </row>
    <row r="225" ht="14.25">
      <c r="A225" s="136"/>
    </row>
    <row r="226" ht="14.25">
      <c r="A226" s="136"/>
    </row>
    <row r="227" ht="14.25">
      <c r="A227" s="136"/>
    </row>
    <row r="228" ht="14.25">
      <c r="A228" s="136"/>
    </row>
    <row r="229" ht="14.25">
      <c r="A229" s="136"/>
    </row>
    <row r="230" ht="14.25">
      <c r="A230" s="136"/>
    </row>
    <row r="231" ht="14.25">
      <c r="A231" s="136"/>
    </row>
    <row r="232" ht="14.25">
      <c r="A232" s="136"/>
    </row>
    <row r="233" ht="14.25">
      <c r="A233" s="136"/>
    </row>
    <row r="234" ht="14.25">
      <c r="A234" s="136"/>
    </row>
    <row r="235" ht="14.25">
      <c r="A235" s="136"/>
    </row>
    <row r="236" ht="14.25">
      <c r="A236" s="136"/>
    </row>
    <row r="237" ht="14.25">
      <c r="A237" s="136"/>
    </row>
    <row r="238" ht="14.25">
      <c r="A238" s="136"/>
    </row>
    <row r="239" ht="14.25">
      <c r="A239" s="136"/>
    </row>
    <row r="240" ht="14.25">
      <c r="A240" s="136"/>
    </row>
    <row r="241" ht="14.25">
      <c r="A241" s="136"/>
    </row>
    <row r="242" ht="14.25">
      <c r="A242" s="136"/>
    </row>
  </sheetData>
  <sheetProtection/>
  <mergeCells count="11">
    <mergeCell ref="A1:H1"/>
    <mergeCell ref="A3:B3"/>
    <mergeCell ref="A4:B4"/>
    <mergeCell ref="D4:G4"/>
    <mergeCell ref="E5:F5"/>
    <mergeCell ref="A5:A6"/>
    <mergeCell ref="B5:B6"/>
    <mergeCell ref="C4:C6"/>
    <mergeCell ref="D5:D6"/>
    <mergeCell ref="G5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4">
      <selection activeCell="H20" sqref="H2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0" customWidth="1"/>
    <col min="4" max="5" width="17.125" style="0" customWidth="1"/>
  </cols>
  <sheetData>
    <row r="1" spans="1:5" ht="33.75" customHeight="1">
      <c r="A1" s="54" t="s">
        <v>115</v>
      </c>
      <c r="B1" s="75"/>
      <c r="C1" s="75"/>
      <c r="D1" s="75"/>
      <c r="E1" s="75"/>
    </row>
    <row r="2" spans="1:5" ht="15" customHeight="1">
      <c r="A2" s="76"/>
      <c r="B2" s="56"/>
      <c r="C2" s="56"/>
      <c r="D2" s="56"/>
      <c r="E2" s="57" t="s">
        <v>116</v>
      </c>
    </row>
    <row r="3" spans="1:5" ht="15" customHeight="1">
      <c r="A3" s="77" t="s">
        <v>2</v>
      </c>
      <c r="B3" s="78"/>
      <c r="E3" s="79" t="s">
        <v>3</v>
      </c>
    </row>
    <row r="4" spans="1:5" ht="15" customHeight="1">
      <c r="A4" s="80" t="s">
        <v>117</v>
      </c>
      <c r="B4" s="80"/>
      <c r="C4" s="61" t="s">
        <v>118</v>
      </c>
      <c r="D4" s="61"/>
      <c r="E4" s="61"/>
    </row>
    <row r="5" spans="1:5" s="53" customFormat="1" ht="14.25">
      <c r="A5" s="81" t="s">
        <v>41</v>
      </c>
      <c r="B5" s="81" t="s">
        <v>42</v>
      </c>
      <c r="C5" s="62" t="s">
        <v>33</v>
      </c>
      <c r="D5" s="62" t="s">
        <v>111</v>
      </c>
      <c r="E5" s="62" t="s">
        <v>112</v>
      </c>
    </row>
    <row r="6" spans="1:5" ht="14.25">
      <c r="A6" s="82">
        <v>301</v>
      </c>
      <c r="B6" s="83" t="s">
        <v>113</v>
      </c>
      <c r="C6" s="84">
        <f>D6+E6</f>
        <v>575.97</v>
      </c>
      <c r="D6" s="84">
        <f>SUM(D7:D19)</f>
        <v>575.97</v>
      </c>
      <c r="E6" s="84"/>
    </row>
    <row r="7" spans="1:10" ht="14.25">
      <c r="A7" s="82">
        <v>30101</v>
      </c>
      <c r="B7" s="83" t="s">
        <v>119</v>
      </c>
      <c r="C7" s="84">
        <f aca="true" t="shared" si="0" ref="C7:C38">D7+E7</f>
        <v>205.64</v>
      </c>
      <c r="D7" s="84">
        <v>205.64</v>
      </c>
      <c r="E7" s="84"/>
      <c r="J7" s="85"/>
    </row>
    <row r="8" spans="1:10" ht="14.25">
      <c r="A8" s="82">
        <v>30102</v>
      </c>
      <c r="B8" s="83" t="s">
        <v>120</v>
      </c>
      <c r="C8" s="84">
        <f t="shared" si="0"/>
        <v>143.98</v>
      </c>
      <c r="D8" s="84">
        <v>143.98</v>
      </c>
      <c r="E8" s="84"/>
      <c r="J8" s="85"/>
    </row>
    <row r="9" spans="1:12" ht="14.25">
      <c r="A9" s="82">
        <v>30103</v>
      </c>
      <c r="B9" s="83" t="s">
        <v>121</v>
      </c>
      <c r="C9" s="84">
        <f t="shared" si="0"/>
        <v>86.71</v>
      </c>
      <c r="D9" s="84">
        <v>86.71</v>
      </c>
      <c r="E9" s="84"/>
      <c r="J9" s="85"/>
      <c r="K9" s="85"/>
      <c r="L9" s="85"/>
    </row>
    <row r="10" spans="1:12" ht="14.25">
      <c r="A10" s="82">
        <v>30106</v>
      </c>
      <c r="B10" s="83" t="s">
        <v>122</v>
      </c>
      <c r="C10" s="84">
        <f t="shared" si="0"/>
        <v>0</v>
      </c>
      <c r="D10" s="84"/>
      <c r="E10" s="84"/>
      <c r="J10" s="85"/>
      <c r="K10" s="85"/>
      <c r="L10" s="85"/>
    </row>
    <row r="11" spans="1:12" ht="14.25">
      <c r="A11" s="82">
        <v>30107</v>
      </c>
      <c r="B11" s="83" t="s">
        <v>123</v>
      </c>
      <c r="C11" s="84">
        <f t="shared" si="0"/>
        <v>0</v>
      </c>
      <c r="D11" s="84"/>
      <c r="E11" s="84"/>
      <c r="J11" s="85"/>
      <c r="K11" s="85"/>
      <c r="L11" s="85"/>
    </row>
    <row r="12" spans="1:12" ht="14.25">
      <c r="A12" s="82">
        <v>30108</v>
      </c>
      <c r="B12" s="83" t="s">
        <v>124</v>
      </c>
      <c r="C12" s="84">
        <f t="shared" si="0"/>
        <v>53.19</v>
      </c>
      <c r="D12" s="84">
        <v>53.19</v>
      </c>
      <c r="E12" s="84"/>
      <c r="J12" s="85"/>
      <c r="K12" s="85"/>
      <c r="L12" s="85"/>
    </row>
    <row r="13" spans="1:12" ht="14.25">
      <c r="A13" s="82">
        <v>30109</v>
      </c>
      <c r="B13" s="83" t="s">
        <v>125</v>
      </c>
      <c r="C13" s="84">
        <f t="shared" si="0"/>
        <v>26.6</v>
      </c>
      <c r="D13" s="84">
        <v>26.6</v>
      </c>
      <c r="E13" s="84"/>
      <c r="J13" s="85"/>
      <c r="K13" s="85"/>
      <c r="L13" s="85"/>
    </row>
    <row r="14" spans="1:12" ht="14.25">
      <c r="A14" s="82">
        <v>30110</v>
      </c>
      <c r="B14" s="83" t="s">
        <v>126</v>
      </c>
      <c r="C14" s="84">
        <f t="shared" si="0"/>
        <v>26.6</v>
      </c>
      <c r="D14" s="84">
        <v>26.6</v>
      </c>
      <c r="E14" s="84"/>
      <c r="J14" s="85"/>
      <c r="K14" s="85"/>
      <c r="L14" s="85"/>
    </row>
    <row r="15" spans="1:12" ht="14.25">
      <c r="A15" s="82">
        <v>30111</v>
      </c>
      <c r="B15" s="83" t="s">
        <v>127</v>
      </c>
      <c r="C15" s="84">
        <f t="shared" si="0"/>
        <v>0</v>
      </c>
      <c r="D15" s="84"/>
      <c r="E15" s="84"/>
      <c r="J15" s="85"/>
      <c r="K15" s="85"/>
      <c r="L15" s="85"/>
    </row>
    <row r="16" spans="1:12" ht="14.25">
      <c r="A16" s="82">
        <v>30112</v>
      </c>
      <c r="B16" s="83" t="s">
        <v>128</v>
      </c>
      <c r="C16" s="84">
        <f t="shared" si="0"/>
        <v>3.33</v>
      </c>
      <c r="D16" s="84">
        <v>3.33</v>
      </c>
      <c r="E16" s="84"/>
      <c r="J16" s="85"/>
      <c r="K16" s="85"/>
      <c r="L16" s="85"/>
    </row>
    <row r="17" spans="1:12" ht="14.25">
      <c r="A17" s="82">
        <v>30113</v>
      </c>
      <c r="B17" s="83" t="s">
        <v>78</v>
      </c>
      <c r="C17" s="84">
        <f t="shared" si="0"/>
        <v>29.92</v>
      </c>
      <c r="D17" s="84">
        <v>29.92</v>
      </c>
      <c r="E17" s="84"/>
      <c r="J17" s="85"/>
      <c r="K17" s="85"/>
      <c r="L17" s="85"/>
    </row>
    <row r="18" spans="1:12" ht="14.25">
      <c r="A18" s="82">
        <v>30114</v>
      </c>
      <c r="B18" s="83" t="s">
        <v>129</v>
      </c>
      <c r="C18" s="84">
        <f t="shared" si="0"/>
        <v>0</v>
      </c>
      <c r="D18" s="84"/>
      <c r="E18" s="84"/>
      <c r="J18" s="85"/>
      <c r="K18" s="85"/>
      <c r="L18" s="85"/>
    </row>
    <row r="19" spans="1:12" ht="14.25">
      <c r="A19" s="82">
        <v>30199</v>
      </c>
      <c r="B19" s="83" t="s">
        <v>130</v>
      </c>
      <c r="C19" s="84">
        <f t="shared" si="0"/>
        <v>0</v>
      </c>
      <c r="D19" s="84"/>
      <c r="E19" s="84"/>
      <c r="J19" s="85"/>
      <c r="K19" s="85"/>
      <c r="L19" s="85"/>
    </row>
    <row r="20" spans="1:12" ht="14.25">
      <c r="A20" s="82">
        <v>302</v>
      </c>
      <c r="B20" s="83" t="s">
        <v>131</v>
      </c>
      <c r="C20" s="84">
        <f t="shared" si="0"/>
        <v>216.33999999999997</v>
      </c>
      <c r="D20" s="84"/>
      <c r="E20" s="84">
        <f>SUM(E21:E40)</f>
        <v>216.33999999999997</v>
      </c>
      <c r="J20" s="85"/>
      <c r="K20" s="85"/>
      <c r="L20" s="85"/>
    </row>
    <row r="21" spans="1:12" ht="14.25">
      <c r="A21" s="82">
        <v>30201</v>
      </c>
      <c r="B21" s="83" t="s">
        <v>132</v>
      </c>
      <c r="C21" s="84">
        <f t="shared" si="0"/>
        <v>25</v>
      </c>
      <c r="D21" s="84"/>
      <c r="E21" s="84">
        <v>25</v>
      </c>
      <c r="J21" s="85"/>
      <c r="K21" s="85"/>
      <c r="L21" s="85"/>
    </row>
    <row r="22" spans="1:12" ht="14.25">
      <c r="A22" s="82">
        <v>30202</v>
      </c>
      <c r="B22" s="83" t="s">
        <v>133</v>
      </c>
      <c r="C22" s="84">
        <f t="shared" si="0"/>
        <v>18</v>
      </c>
      <c r="D22" s="84"/>
      <c r="E22" s="84">
        <v>18</v>
      </c>
      <c r="J22" s="85"/>
      <c r="K22" s="85"/>
      <c r="L22" s="85"/>
    </row>
    <row r="23" spans="1:12" ht="14.25">
      <c r="A23" s="82">
        <v>30205</v>
      </c>
      <c r="B23" s="83" t="s">
        <v>134</v>
      </c>
      <c r="C23" s="84">
        <f t="shared" si="0"/>
        <v>2.7</v>
      </c>
      <c r="D23" s="84"/>
      <c r="E23" s="84">
        <v>2.7</v>
      </c>
      <c r="H23" s="85"/>
      <c r="J23" s="85"/>
      <c r="K23" s="85"/>
      <c r="L23" s="85"/>
    </row>
    <row r="24" spans="1:12" ht="14.25">
      <c r="A24" s="82">
        <v>30206</v>
      </c>
      <c r="B24" s="83" t="s">
        <v>135</v>
      </c>
      <c r="C24" s="84">
        <f t="shared" si="0"/>
        <v>20</v>
      </c>
      <c r="D24" s="84"/>
      <c r="E24" s="84">
        <v>20</v>
      </c>
      <c r="H24" s="85"/>
      <c r="J24" s="85"/>
      <c r="K24" s="85"/>
      <c r="L24" s="85"/>
    </row>
    <row r="25" spans="1:12" ht="14.25">
      <c r="A25" s="82">
        <v>30207</v>
      </c>
      <c r="B25" s="83" t="s">
        <v>136</v>
      </c>
      <c r="C25" s="84">
        <f t="shared" si="0"/>
        <v>5</v>
      </c>
      <c r="D25" s="84"/>
      <c r="E25" s="84">
        <v>5</v>
      </c>
      <c r="H25" s="85"/>
      <c r="J25" s="85"/>
      <c r="K25" s="85"/>
      <c r="L25" s="85"/>
    </row>
    <row r="26" spans="1:12" ht="14.25">
      <c r="A26" s="82">
        <v>30208</v>
      </c>
      <c r="B26" s="83" t="s">
        <v>137</v>
      </c>
      <c r="C26" s="84">
        <f t="shared" si="0"/>
        <v>0</v>
      </c>
      <c r="D26" s="84"/>
      <c r="E26" s="84"/>
      <c r="H26" s="85"/>
      <c r="J26" s="85"/>
      <c r="K26" s="85"/>
      <c r="L26" s="85"/>
    </row>
    <row r="27" spans="1:12" ht="14.25">
      <c r="A27" s="82">
        <v>30209</v>
      </c>
      <c r="B27" s="83" t="s">
        <v>138</v>
      </c>
      <c r="C27" s="84">
        <f t="shared" si="0"/>
        <v>0</v>
      </c>
      <c r="D27" s="84"/>
      <c r="E27" s="84"/>
      <c r="H27" s="85"/>
      <c r="J27" s="85"/>
      <c r="K27" s="85"/>
      <c r="L27" s="85"/>
    </row>
    <row r="28" spans="1:12" ht="14.25">
      <c r="A28" s="82">
        <v>30211</v>
      </c>
      <c r="B28" s="83" t="s">
        <v>139</v>
      </c>
      <c r="C28" s="84">
        <f t="shared" si="0"/>
        <v>16</v>
      </c>
      <c r="D28" s="84"/>
      <c r="E28" s="84">
        <v>16</v>
      </c>
      <c r="H28" s="85"/>
      <c r="J28" s="85"/>
      <c r="K28" s="85"/>
      <c r="L28" s="85"/>
    </row>
    <row r="29" spans="1:12" ht="14.25">
      <c r="A29" s="82">
        <v>30213</v>
      </c>
      <c r="B29" s="83" t="s">
        <v>140</v>
      </c>
      <c r="C29" s="84">
        <f t="shared" si="0"/>
        <v>9.8</v>
      </c>
      <c r="D29" s="84"/>
      <c r="E29" s="84">
        <v>9.8</v>
      </c>
      <c r="H29" s="85"/>
      <c r="J29" s="85"/>
      <c r="K29" s="85"/>
      <c r="L29" s="85"/>
    </row>
    <row r="30" spans="1:12" ht="14.25">
      <c r="A30" s="82">
        <v>30214</v>
      </c>
      <c r="B30" s="83" t="s">
        <v>141</v>
      </c>
      <c r="C30" s="84">
        <f t="shared" si="0"/>
        <v>0</v>
      </c>
      <c r="D30" s="84"/>
      <c r="E30" s="84"/>
      <c r="H30" s="85"/>
      <c r="J30" s="85"/>
      <c r="K30" s="85"/>
      <c r="L30" s="85"/>
    </row>
    <row r="31" spans="1:12" ht="14.25">
      <c r="A31" s="82">
        <v>30215</v>
      </c>
      <c r="B31" s="83" t="s">
        <v>142</v>
      </c>
      <c r="C31" s="84">
        <f t="shared" si="0"/>
        <v>5</v>
      </c>
      <c r="D31" s="84"/>
      <c r="E31" s="84">
        <v>5</v>
      </c>
      <c r="H31" s="85"/>
      <c r="J31" s="85"/>
      <c r="K31" s="85"/>
      <c r="L31" s="85"/>
    </row>
    <row r="32" spans="1:12" ht="14.25">
      <c r="A32" s="82">
        <v>30216</v>
      </c>
      <c r="B32" s="83" t="s">
        <v>143</v>
      </c>
      <c r="C32" s="84">
        <f t="shared" si="0"/>
        <v>15</v>
      </c>
      <c r="D32" s="84"/>
      <c r="E32" s="84">
        <v>15</v>
      </c>
      <c r="H32" s="85"/>
      <c r="J32" s="85"/>
      <c r="K32" s="85"/>
      <c r="L32" s="85"/>
    </row>
    <row r="33" spans="1:12" ht="14.25">
      <c r="A33" s="82">
        <v>30217</v>
      </c>
      <c r="B33" s="83" t="s">
        <v>144</v>
      </c>
      <c r="C33" s="84">
        <f t="shared" si="0"/>
        <v>16.5</v>
      </c>
      <c r="D33" s="84"/>
      <c r="E33" s="84">
        <v>16.5</v>
      </c>
      <c r="H33" s="85"/>
      <c r="J33" s="85"/>
      <c r="K33" s="85"/>
      <c r="L33" s="85"/>
    </row>
    <row r="34" spans="1:12" ht="14.25">
      <c r="A34" s="82">
        <v>30226</v>
      </c>
      <c r="B34" s="83" t="s">
        <v>145</v>
      </c>
      <c r="C34" s="84">
        <f t="shared" si="0"/>
        <v>3.5</v>
      </c>
      <c r="D34" s="84"/>
      <c r="E34" s="84">
        <v>3.5</v>
      </c>
      <c r="H34" s="85"/>
      <c r="J34" s="85"/>
      <c r="K34" s="85"/>
      <c r="L34" s="85"/>
    </row>
    <row r="35" spans="1:12" ht="14.25">
      <c r="A35" s="82">
        <v>30228</v>
      </c>
      <c r="B35" s="83" t="s">
        <v>146</v>
      </c>
      <c r="C35" s="84">
        <f t="shared" si="0"/>
        <v>20</v>
      </c>
      <c r="D35" s="84"/>
      <c r="E35" s="84">
        <v>20</v>
      </c>
      <c r="H35" s="85"/>
      <c r="J35" s="85"/>
      <c r="K35" s="85"/>
      <c r="L35" s="85"/>
    </row>
    <row r="36" spans="1:10" ht="14.25">
      <c r="A36" s="82">
        <v>30229</v>
      </c>
      <c r="B36" s="83" t="s">
        <v>147</v>
      </c>
      <c r="C36" s="84">
        <f t="shared" si="0"/>
        <v>0</v>
      </c>
      <c r="D36" s="84"/>
      <c r="E36" s="84"/>
      <c r="J36" s="85"/>
    </row>
    <row r="37" spans="1:10" ht="14.25">
      <c r="A37" s="82">
        <v>30231</v>
      </c>
      <c r="B37" s="83" t="s">
        <v>148</v>
      </c>
      <c r="C37" s="84">
        <f t="shared" si="0"/>
        <v>0</v>
      </c>
      <c r="D37" s="84"/>
      <c r="E37" s="84"/>
      <c r="J37" s="85"/>
    </row>
    <row r="38" spans="1:10" ht="14.25">
      <c r="A38" s="82">
        <v>30239</v>
      </c>
      <c r="B38" s="83" t="s">
        <v>149</v>
      </c>
      <c r="C38" s="84">
        <f t="shared" si="0"/>
        <v>38.7</v>
      </c>
      <c r="D38" s="84"/>
      <c r="E38" s="84">
        <v>38.7</v>
      </c>
      <c r="J38" s="85"/>
    </row>
    <row r="39" spans="1:10" ht="14.25">
      <c r="A39" s="82">
        <v>30240</v>
      </c>
      <c r="B39" s="83" t="s">
        <v>150</v>
      </c>
      <c r="C39" s="84">
        <f aca="true" t="shared" si="1" ref="C39:C56">D39+E39</f>
        <v>0</v>
      </c>
      <c r="D39" s="84"/>
      <c r="E39" s="84"/>
      <c r="J39" s="85"/>
    </row>
    <row r="40" spans="1:5" ht="14.25">
      <c r="A40" s="82">
        <v>30299</v>
      </c>
      <c r="B40" s="83" t="s">
        <v>151</v>
      </c>
      <c r="C40" s="84">
        <f t="shared" si="1"/>
        <v>21.14</v>
      </c>
      <c r="D40" s="84"/>
      <c r="E40" s="84">
        <v>21.14</v>
      </c>
    </row>
    <row r="41" spans="1:5" ht="14.25">
      <c r="A41" s="82">
        <v>303</v>
      </c>
      <c r="B41" s="83" t="s">
        <v>114</v>
      </c>
      <c r="C41" s="84">
        <f t="shared" si="1"/>
        <v>1.82</v>
      </c>
      <c r="D41" s="84">
        <v>1.82</v>
      </c>
      <c r="E41" s="84"/>
    </row>
    <row r="42" spans="1:5" ht="14.25">
      <c r="A42" s="82">
        <v>30301</v>
      </c>
      <c r="B42" s="83" t="s">
        <v>152</v>
      </c>
      <c r="C42" s="84">
        <f t="shared" si="1"/>
        <v>0</v>
      </c>
      <c r="D42" s="84"/>
      <c r="E42" s="84"/>
    </row>
    <row r="43" spans="1:5" ht="14.25">
      <c r="A43" s="82">
        <v>30302</v>
      </c>
      <c r="B43" s="83" t="s">
        <v>153</v>
      </c>
      <c r="C43" s="84">
        <f t="shared" si="1"/>
        <v>0</v>
      </c>
      <c r="D43" s="84"/>
      <c r="E43" s="84"/>
    </row>
    <row r="44" spans="1:5" ht="14.25">
      <c r="A44" s="82">
        <v>30303</v>
      </c>
      <c r="B44" s="83" t="s">
        <v>154</v>
      </c>
      <c r="C44" s="84">
        <f t="shared" si="1"/>
        <v>0</v>
      </c>
      <c r="D44" s="84"/>
      <c r="E44" s="84"/>
    </row>
    <row r="45" spans="1:5" ht="14.25">
      <c r="A45" s="82">
        <v>30304</v>
      </c>
      <c r="B45" s="83" t="s">
        <v>155</v>
      </c>
      <c r="C45" s="84">
        <f t="shared" si="1"/>
        <v>0</v>
      </c>
      <c r="D45" s="86"/>
      <c r="E45" s="86"/>
    </row>
    <row r="46" spans="1:5" ht="14.25">
      <c r="A46" s="82">
        <v>30305</v>
      </c>
      <c r="B46" s="83" t="s">
        <v>156</v>
      </c>
      <c r="C46" s="84">
        <f t="shared" si="1"/>
        <v>0</v>
      </c>
      <c r="D46" s="86"/>
      <c r="E46" s="86"/>
    </row>
    <row r="47" spans="1:5" ht="14.25">
      <c r="A47" s="82">
        <v>30306</v>
      </c>
      <c r="B47" s="83" t="s">
        <v>157</v>
      </c>
      <c r="C47" s="84">
        <f t="shared" si="1"/>
        <v>0</v>
      </c>
      <c r="D47" s="86"/>
      <c r="E47" s="86"/>
    </row>
    <row r="48" spans="1:5" ht="14.25">
      <c r="A48" s="82">
        <v>30307</v>
      </c>
      <c r="B48" s="83" t="s">
        <v>158</v>
      </c>
      <c r="C48" s="84">
        <f t="shared" si="1"/>
        <v>0</v>
      </c>
      <c r="D48" s="86"/>
      <c r="E48" s="86"/>
    </row>
    <row r="49" spans="1:5" ht="14.25">
      <c r="A49" s="82">
        <v>30308</v>
      </c>
      <c r="B49" s="83" t="s">
        <v>159</v>
      </c>
      <c r="C49" s="84">
        <f t="shared" si="1"/>
        <v>0</v>
      </c>
      <c r="D49" s="86"/>
      <c r="E49" s="86"/>
    </row>
    <row r="50" spans="1:5" ht="14.25">
      <c r="A50" s="82">
        <v>30309</v>
      </c>
      <c r="B50" s="83" t="s">
        <v>160</v>
      </c>
      <c r="C50" s="84">
        <f t="shared" si="1"/>
        <v>0</v>
      </c>
      <c r="D50" s="86"/>
      <c r="E50" s="86"/>
    </row>
    <row r="51" spans="1:5" ht="14.25">
      <c r="A51" s="82">
        <v>30310</v>
      </c>
      <c r="B51" s="83" t="s">
        <v>161</v>
      </c>
      <c r="C51" s="84">
        <f t="shared" si="1"/>
        <v>0</v>
      </c>
      <c r="D51" s="86"/>
      <c r="E51" s="86"/>
    </row>
    <row r="52" spans="1:5" ht="14.25">
      <c r="A52" s="82">
        <v>30311</v>
      </c>
      <c r="B52" s="83" t="s">
        <v>162</v>
      </c>
      <c r="C52" s="84">
        <f t="shared" si="1"/>
        <v>0</v>
      </c>
      <c r="D52" s="86"/>
      <c r="E52" s="86"/>
    </row>
    <row r="53" spans="1:5" ht="14.25">
      <c r="A53" s="82">
        <v>30399</v>
      </c>
      <c r="B53" s="83" t="s">
        <v>163</v>
      </c>
      <c r="C53" s="84">
        <f t="shared" si="1"/>
        <v>1.82</v>
      </c>
      <c r="D53" s="86">
        <v>1.82</v>
      </c>
      <c r="E53" s="86"/>
    </row>
    <row r="54" spans="1:5" ht="14.25">
      <c r="A54" s="82">
        <v>310</v>
      </c>
      <c r="B54" s="83" t="s">
        <v>164</v>
      </c>
      <c r="C54" s="84">
        <f t="shared" si="1"/>
        <v>0</v>
      </c>
      <c r="D54" s="86"/>
      <c r="E54" s="86"/>
    </row>
    <row r="55" spans="1:5" ht="14.25">
      <c r="A55" s="82">
        <v>31002</v>
      </c>
      <c r="B55" s="83" t="s">
        <v>165</v>
      </c>
      <c r="C55" s="84">
        <f t="shared" si="1"/>
        <v>0</v>
      </c>
      <c r="D55" s="86"/>
      <c r="E55" s="86"/>
    </row>
    <row r="56" spans="1:5" ht="14.25">
      <c r="A56" s="82">
        <v>31099</v>
      </c>
      <c r="B56" s="83" t="s">
        <v>166</v>
      </c>
      <c r="C56" s="84">
        <f t="shared" si="1"/>
        <v>0</v>
      </c>
      <c r="D56" s="86"/>
      <c r="E56" s="86"/>
    </row>
    <row r="57" spans="1:5" ht="14.25">
      <c r="A57" s="83"/>
      <c r="B57" s="87" t="s">
        <v>33</v>
      </c>
      <c r="C57" s="86">
        <f>D57+E57</f>
        <v>794.1300000000001</v>
      </c>
      <c r="D57" s="86">
        <f>D41+D6</f>
        <v>577.7900000000001</v>
      </c>
      <c r="E57" s="86">
        <f>E20</f>
        <v>216.33999999999997</v>
      </c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D1">
      <selection activeCell="B9" sqref="B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54" t="s">
        <v>167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>
      <c r="A2" s="66"/>
      <c r="B2" s="66"/>
      <c r="C2" s="66"/>
      <c r="D2" s="66"/>
      <c r="E2" s="66"/>
      <c r="F2" s="66"/>
      <c r="G2" s="57" t="s">
        <v>168</v>
      </c>
      <c r="H2" s="57"/>
      <c r="I2" s="57"/>
      <c r="J2" s="57"/>
      <c r="K2" s="57"/>
      <c r="L2" s="57"/>
      <c r="M2" s="57"/>
    </row>
    <row r="3" spans="1:13" ht="15" customHeight="1">
      <c r="A3" s="67" t="s">
        <v>2</v>
      </c>
      <c r="F3" s="68" t="s">
        <v>3</v>
      </c>
      <c r="G3" s="68"/>
      <c r="H3" s="68"/>
      <c r="I3" s="68"/>
      <c r="J3" s="68"/>
      <c r="K3" s="68"/>
      <c r="L3" s="68"/>
      <c r="M3" s="68"/>
    </row>
    <row r="4" spans="1:13" ht="32.25" customHeight="1">
      <c r="A4" s="69" t="s">
        <v>169</v>
      </c>
      <c r="B4" s="70" t="s">
        <v>170</v>
      </c>
      <c r="C4" s="61"/>
      <c r="D4" s="61"/>
      <c r="E4" s="61"/>
      <c r="F4" s="61"/>
      <c r="G4" s="61"/>
      <c r="H4" s="70" t="s">
        <v>171</v>
      </c>
      <c r="I4" s="61"/>
      <c r="J4" s="61"/>
      <c r="K4" s="61"/>
      <c r="L4" s="61"/>
      <c r="M4" s="61"/>
    </row>
    <row r="5" spans="1:13" ht="24" customHeight="1">
      <c r="A5" s="71"/>
      <c r="B5" s="61" t="s">
        <v>33</v>
      </c>
      <c r="C5" s="61" t="s">
        <v>172</v>
      </c>
      <c r="D5" s="61" t="s">
        <v>173</v>
      </c>
      <c r="E5" s="61"/>
      <c r="F5" s="61"/>
      <c r="G5" s="61" t="s">
        <v>174</v>
      </c>
      <c r="H5" s="61" t="s">
        <v>33</v>
      </c>
      <c r="I5" s="61" t="s">
        <v>172</v>
      </c>
      <c r="J5" s="61" t="s">
        <v>173</v>
      </c>
      <c r="K5" s="61"/>
      <c r="L5" s="61"/>
      <c r="M5" s="61" t="s">
        <v>174</v>
      </c>
    </row>
    <row r="6" spans="1:13" s="56" customFormat="1" ht="63" customHeight="1">
      <c r="A6" s="72"/>
      <c r="B6" s="61"/>
      <c r="C6" s="61"/>
      <c r="D6" s="61" t="s">
        <v>110</v>
      </c>
      <c r="E6" s="61" t="s">
        <v>175</v>
      </c>
      <c r="F6" s="61" t="s">
        <v>176</v>
      </c>
      <c r="G6" s="61"/>
      <c r="H6" s="61"/>
      <c r="I6" s="61"/>
      <c r="J6" s="61" t="s">
        <v>110</v>
      </c>
      <c r="K6" s="61" t="s">
        <v>175</v>
      </c>
      <c r="L6" s="61" t="s">
        <v>176</v>
      </c>
      <c r="M6" s="61"/>
    </row>
    <row r="7" spans="1:13" ht="30" customHeight="1">
      <c r="A7" s="73" t="s">
        <v>177</v>
      </c>
      <c r="B7" s="74">
        <v>16.6</v>
      </c>
      <c r="C7" s="74">
        <v>0</v>
      </c>
      <c r="D7" s="74">
        <v>0</v>
      </c>
      <c r="E7" s="74">
        <v>0</v>
      </c>
      <c r="F7" s="74">
        <v>0</v>
      </c>
      <c r="G7" s="74">
        <v>16.6</v>
      </c>
      <c r="H7" s="74">
        <v>16.5</v>
      </c>
      <c r="I7" s="74">
        <v>0</v>
      </c>
      <c r="J7" s="74">
        <v>0</v>
      </c>
      <c r="K7" s="74">
        <v>0</v>
      </c>
      <c r="L7" s="74">
        <v>0</v>
      </c>
      <c r="M7" s="74">
        <v>16.5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0" sqref="B10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54" t="s">
        <v>178</v>
      </c>
      <c r="B1" s="55"/>
      <c r="C1" s="55"/>
      <c r="D1" s="55"/>
      <c r="E1" s="55"/>
    </row>
    <row r="2" spans="1:5" ht="15" customHeight="1">
      <c r="A2" s="56"/>
      <c r="B2" s="56"/>
      <c r="C2" s="56"/>
      <c r="D2" s="56"/>
      <c r="E2" s="57" t="s">
        <v>179</v>
      </c>
    </row>
    <row r="3" spans="1:5" ht="15" customHeight="1">
      <c r="A3" s="58" t="s">
        <v>2</v>
      </c>
      <c r="B3" s="59"/>
      <c r="E3" s="60" t="s">
        <v>3</v>
      </c>
    </row>
    <row r="4" spans="1:5" ht="20.25" customHeight="1">
      <c r="A4" s="61" t="s">
        <v>41</v>
      </c>
      <c r="B4" s="61" t="s">
        <v>42</v>
      </c>
      <c r="C4" s="61" t="s">
        <v>180</v>
      </c>
      <c r="D4" s="61"/>
      <c r="E4" s="61"/>
    </row>
    <row r="5" spans="1:5" s="53" customFormat="1" ht="20.25" customHeight="1">
      <c r="A5" s="61"/>
      <c r="B5" s="61"/>
      <c r="C5" s="62" t="s">
        <v>33</v>
      </c>
      <c r="D5" s="62" t="s">
        <v>82</v>
      </c>
      <c r="E5" s="62" t="s">
        <v>83</v>
      </c>
    </row>
    <row r="6" spans="1:5" ht="14.25">
      <c r="A6" s="63"/>
      <c r="B6" s="63"/>
      <c r="C6" s="63">
        <v>0</v>
      </c>
      <c r="D6" s="63">
        <v>0</v>
      </c>
      <c r="E6" s="63">
        <v>0</v>
      </c>
    </row>
    <row r="7" spans="1:5" ht="14.25">
      <c r="A7" s="63"/>
      <c r="B7" s="63"/>
      <c r="C7" s="63"/>
      <c r="D7" s="63"/>
      <c r="E7" s="63"/>
    </row>
    <row r="8" spans="1:5" ht="14.25">
      <c r="A8" s="63"/>
      <c r="B8" s="63"/>
      <c r="C8" s="63"/>
      <c r="D8" s="63"/>
      <c r="E8" s="63"/>
    </row>
    <row r="9" spans="1:5" ht="14.25">
      <c r="A9" s="63"/>
      <c r="B9" s="63"/>
      <c r="C9" s="63"/>
      <c r="D9" s="63"/>
      <c r="E9" s="63"/>
    </row>
    <row r="10" spans="1:5" ht="14.25">
      <c r="A10" s="63"/>
      <c r="B10" s="63"/>
      <c r="C10" s="63"/>
      <c r="D10" s="63"/>
      <c r="E10" s="63"/>
    </row>
    <row r="11" spans="1:5" ht="14.25">
      <c r="A11" s="63"/>
      <c r="B11" s="63"/>
      <c r="C11" s="63"/>
      <c r="D11" s="63"/>
      <c r="E11" s="63"/>
    </row>
    <row r="12" spans="1:5" ht="14.25">
      <c r="A12" s="63"/>
      <c r="B12" s="63"/>
      <c r="C12" s="63"/>
      <c r="D12" s="63"/>
      <c r="E12" s="63"/>
    </row>
    <row r="13" spans="1:5" ht="14.25">
      <c r="A13" s="63"/>
      <c r="B13" s="63"/>
      <c r="C13" s="63"/>
      <c r="D13" s="63"/>
      <c r="E13" s="63"/>
    </row>
    <row r="14" spans="1:5" ht="14.25">
      <c r="A14" s="63"/>
      <c r="B14" s="63"/>
      <c r="C14" s="63"/>
      <c r="D14" s="63"/>
      <c r="E14" s="63"/>
    </row>
    <row r="15" spans="1:5" s="53" customFormat="1" ht="14.25">
      <c r="A15" s="62"/>
      <c r="B15" s="62" t="s">
        <v>33</v>
      </c>
      <c r="C15" s="62"/>
      <c r="D15" s="62"/>
      <c r="E15" s="62"/>
    </row>
    <row r="16" spans="1:5" ht="14.25">
      <c r="A16" s="64" t="s">
        <v>181</v>
      </c>
      <c r="B16" s="64"/>
      <c r="C16" s="64"/>
      <c r="D16" s="64"/>
      <c r="E16" s="64"/>
    </row>
    <row r="17" spans="1:5" ht="14.25">
      <c r="A17" s="65"/>
      <c r="B17" s="65"/>
      <c r="C17" s="65"/>
      <c r="D17" s="65"/>
      <c r="E17" s="65"/>
    </row>
  </sheetData>
  <sheetProtection/>
  <mergeCells count="6">
    <mergeCell ref="A1:E1"/>
    <mergeCell ref="A3:B3"/>
    <mergeCell ref="C4:E4"/>
    <mergeCell ref="A4:A5"/>
    <mergeCell ref="B4:B5"/>
    <mergeCell ref="A16:E17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"/>
  <sheetViews>
    <sheetView zoomScale="90" zoomScaleNormal="90" zoomScaleSheetLayoutView="100" workbookViewId="0" topLeftCell="A1">
      <selection activeCell="A4" sqref="A4:K4"/>
    </sheetView>
  </sheetViews>
  <sheetFormatPr defaultColWidth="8.125" defaultRowHeight="13.5"/>
  <cols>
    <col min="1" max="1" width="10.25390625" style="1" customWidth="1"/>
    <col min="2" max="2" width="24.50390625" style="1" customWidth="1"/>
    <col min="3" max="3" width="9.625" style="1" customWidth="1"/>
    <col min="4" max="6" width="12.00390625" style="1" customWidth="1"/>
    <col min="7" max="12" width="21.00390625" style="1" customWidth="1"/>
    <col min="13" max="16384" width="8.125" style="1" customWidth="1"/>
  </cols>
  <sheetData>
    <row r="1" spans="1:12" s="1" customFormat="1" ht="18" customHeight="1">
      <c r="A1" s="30"/>
      <c r="L1" s="20"/>
    </row>
    <row r="2" spans="1:12" s="1" customFormat="1" ht="26.25" customHeight="1">
      <c r="A2" s="31" t="s">
        <v>182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56" s="28" customFormat="1" ht="3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12" s="1" customFormat="1" ht="26.25" customHeight="1">
      <c r="A4" s="32" t="s">
        <v>183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49" t="s">
        <v>3</v>
      </c>
    </row>
    <row r="5" spans="1:12" s="1" customFormat="1" ht="26.25" customHeight="1">
      <c r="A5" s="34" t="s">
        <v>184</v>
      </c>
      <c r="B5" s="34" t="s">
        <v>185</v>
      </c>
      <c r="C5" s="35" t="s">
        <v>186</v>
      </c>
      <c r="D5" s="34" t="s">
        <v>187</v>
      </c>
      <c r="E5" s="36" t="s">
        <v>188</v>
      </c>
      <c r="F5" s="34"/>
      <c r="G5" s="34" t="s">
        <v>189</v>
      </c>
      <c r="H5" s="34" t="s">
        <v>190</v>
      </c>
      <c r="I5" s="34" t="s">
        <v>191</v>
      </c>
      <c r="J5" s="34" t="s">
        <v>192</v>
      </c>
      <c r="K5" s="34" t="s">
        <v>193</v>
      </c>
      <c r="L5" s="36" t="s">
        <v>194</v>
      </c>
    </row>
    <row r="6" spans="1:12" s="1" customFormat="1" ht="36" customHeight="1">
      <c r="A6" s="37"/>
      <c r="B6" s="37"/>
      <c r="C6" s="38"/>
      <c r="D6" s="39"/>
      <c r="E6" s="40" t="s">
        <v>195</v>
      </c>
      <c r="F6" s="41" t="s">
        <v>196</v>
      </c>
      <c r="G6" s="37"/>
      <c r="H6" s="37"/>
      <c r="I6" s="37"/>
      <c r="J6" s="37"/>
      <c r="K6" s="37"/>
      <c r="L6" s="39"/>
    </row>
    <row r="7" spans="1:12" s="29" customFormat="1" ht="25.5" customHeight="1">
      <c r="A7" s="42"/>
      <c r="B7" s="43" t="s">
        <v>33</v>
      </c>
      <c r="C7" s="44"/>
      <c r="D7" s="45"/>
      <c r="E7" s="45"/>
      <c r="F7" s="45"/>
      <c r="G7" s="46"/>
      <c r="H7" s="46"/>
      <c r="I7" s="46"/>
      <c r="J7" s="46"/>
      <c r="K7" s="46"/>
      <c r="L7" s="50"/>
    </row>
    <row r="8" spans="1:12" s="1" customFormat="1" ht="25.5" customHeight="1">
      <c r="A8" s="42"/>
      <c r="B8" s="43"/>
      <c r="C8" s="44"/>
      <c r="D8" s="45"/>
      <c r="E8" s="45"/>
      <c r="F8" s="45"/>
      <c r="G8" s="46"/>
      <c r="H8" s="46"/>
      <c r="I8" s="46"/>
      <c r="J8" s="46"/>
      <c r="K8" s="46"/>
      <c r="L8" s="50"/>
    </row>
    <row r="9" spans="1:12" s="1" customFormat="1" ht="126" customHeight="1">
      <c r="A9" s="47" t="s">
        <v>197</v>
      </c>
      <c r="B9" s="44" t="s">
        <v>177</v>
      </c>
      <c r="C9" s="44" t="s">
        <v>198</v>
      </c>
      <c r="D9" s="45">
        <v>110</v>
      </c>
      <c r="E9" s="45"/>
      <c r="F9" s="48">
        <v>110</v>
      </c>
      <c r="G9" s="46"/>
      <c r="H9" s="46"/>
      <c r="I9" s="46" t="s">
        <v>199</v>
      </c>
      <c r="J9" s="51" t="s">
        <v>200</v>
      </c>
      <c r="K9" s="52">
        <v>110</v>
      </c>
      <c r="L9" s="50" t="s">
        <v>201</v>
      </c>
    </row>
    <row r="10" spans="1:12" s="1" customFormat="1" ht="57" customHeight="1">
      <c r="A10" s="42"/>
      <c r="B10" s="43"/>
      <c r="C10" s="44"/>
      <c r="D10" s="45"/>
      <c r="E10" s="45"/>
      <c r="F10" s="45"/>
      <c r="G10" s="46"/>
      <c r="H10" s="46"/>
      <c r="I10" s="46"/>
      <c r="J10" s="46"/>
      <c r="K10" s="46"/>
      <c r="L10" s="50"/>
    </row>
    <row r="11" s="1" customFormat="1" ht="26.25" customHeight="1">
      <c r="A11" s="30" t="s">
        <v>202</v>
      </c>
    </row>
    <row r="12" s="1" customFormat="1" ht="25.5" customHeight="1"/>
    <row r="13" s="1" customFormat="1" ht="25.5" customHeight="1"/>
  </sheetData>
  <sheetProtection/>
  <mergeCells count="13">
    <mergeCell ref="A2:L2"/>
    <mergeCell ref="A4:K4"/>
    <mergeCell ref="E5:F5"/>
    <mergeCell ref="A5:A6"/>
    <mergeCell ref="B5:B6"/>
    <mergeCell ref="C5:C6"/>
    <mergeCell ref="D5:D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cp:lastPrinted>2018-02-08T01:59:14Z</cp:lastPrinted>
  <dcterms:created xsi:type="dcterms:W3CDTF">2016-09-05T08:36:52Z</dcterms:created>
  <dcterms:modified xsi:type="dcterms:W3CDTF">2022-08-26T13:24:44Z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6122B6F078864A2886E31D071123E4BA</vt:lpwstr>
  </property>
</Properties>
</file>