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firstSheet="9" activeTab="13"/>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公共预算基本支出表" sheetId="7" r:id="rId7"/>
    <sheet name="一般-工资福利表" sheetId="8" r:id="rId8"/>
    <sheet name="一般-商品服务表" sheetId="9" r:id="rId9"/>
    <sheet name="一般-个人家庭" sheetId="10" r:id="rId10"/>
    <sheet name=" 政府性基金拨款支出预算分类汇总表" sheetId="11" r:id="rId11"/>
    <sheet name="“三公”经费支出表" sheetId="12" r:id="rId12"/>
    <sheet name="项目支出绩效目标表" sheetId="13" r:id="rId13"/>
    <sheet name="整体支出绩效目标表" sheetId="14" r:id="rId14"/>
    <sheet name="政府采购表（货物、工程采购）" sheetId="15" r:id="rId15"/>
    <sheet name="政府采购表（购买服务） " sheetId="16" r:id="rId16"/>
    <sheet name="国有资产占有情况表" sheetId="17" r:id="rId17"/>
    <sheet name="Sheet1" sheetId="18" r:id="rId18"/>
  </sheets>
  <definedNames>
    <definedName name="_xlnm.Print_Area" localSheetId="1">'部门收入总表'!$A$1:$M$24</definedName>
    <definedName name="_xlnm.Print_Area" localSheetId="2">'部门支出总表'!$A$1:$O$27</definedName>
    <definedName name="_xlnm.Print_Area" localSheetId="3">'部门支出总表（分类）'!$A$1:$Y$28</definedName>
    <definedName name="_xlnm.Print_Area" localSheetId="5">'一般公共预算支出表'!$A$1:$Y$30</definedName>
    <definedName name="_xlnm.Print_Area" localSheetId="7">'一般-工资福利表'!$A$1:$U$22</definedName>
    <definedName name="_xlnm.Print_Area" localSheetId="8">'一般-商品服务表'!$A$1:$AF$23</definedName>
    <definedName name="_xlnm.Print_Area" localSheetId="9">'一般-个人家庭'!$A$1:$V$18</definedName>
    <definedName name="_xlnm.Print_Area" localSheetId="10">' 政府性基金拨款支出预算分类汇总表'!$A$1:$Y$19</definedName>
    <definedName name="_xlnm.Print_Area" localSheetId="13">'整体支出绩效目标表'!$A$1:$M$12</definedName>
    <definedName name="_xlnm.Print_Area" localSheetId="15">'政府采购表（购买服务） '!$A$1:$R$28</definedName>
  </definedNames>
  <calcPr fullCalcOnLoad="1"/>
</workbook>
</file>

<file path=xl/sharedStrings.xml><?xml version="1.0" encoding="utf-8"?>
<sst xmlns="http://schemas.openxmlformats.org/spreadsheetml/2006/main" count="909" uniqueCount="463">
  <si>
    <r>
      <t>附件2-1</t>
    </r>
    <r>
      <rPr>
        <sz val="16"/>
        <rFont val="宋体"/>
        <family val="0"/>
      </rPr>
      <t>：</t>
    </r>
  </si>
  <si>
    <t>部门收支总表</t>
  </si>
  <si>
    <t>单位名称：常宁市融媒体中心</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</si>
  <si>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</si>
  <si>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</si>
  <si>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</si>
  <si>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</si>
  <si>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</si>
  <si>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</si>
  <si>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</si>
  <si>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</si>
  <si>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</si>
  <si>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</si>
  <si>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</si>
  <si>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</si>
  <si>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</si>
  <si>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</si>
  <si>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</si>
  <si>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</si>
  <si>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</si>
  <si>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</si>
  <si>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</si>
  <si>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</si>
  <si>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</si>
  <si>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</si>
  <si>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</si>
  <si>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</si>
  <si>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</si>
  <si>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</si>
  <si>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</si>
  <si>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</si>
  <si>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</si>
  <si>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</si>
  <si>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</si>
  <si>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</si>
  <si>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</si>
  <si>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</si>
  <si>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</si>
  <si>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</si>
  <si>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</si>
  <si>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</si>
  <si>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</si>
  <si>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</si>
  <si>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</si>
  <si>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</si>
  <si>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</si>
  <si>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</si>
  <si>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</si>
  <si>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</si>
  <si>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</si>
  <si>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</si>
  <si>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</si>
  <si>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</si>
  <si>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</si>
  <si>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</si>
  <si>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</si>
  <si>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</si>
  <si>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</si>
  <si>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</si>
  <si>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</si>
  <si>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</si>
  <si>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</si>
  <si>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</si>
  <si>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</si>
  <si>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</si>
  <si>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</si>
  <si>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</si>
  <si>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</si>
  <si>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</si>
  <si>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</si>
  <si>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</si>
  <si>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</si>
  <si>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</si>
  <si>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</si>
  <si>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</si>
  <si>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</si>
  <si>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</si>
  <si>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</si>
  <si>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</si>
  <si>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</si>
  <si>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</si>
  <si>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</si>
  <si>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</si>
  <si>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</si>
  <si>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</si>
  <si>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</si>
  <si>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221001</t>
  </si>
  <si>
    <t>常宁市融媒体中心</t>
  </si>
  <si>
    <t>说明：本表为本部门（单位）当年收入情况。与附件1“部门收支总表”中收入栏一致。</t>
  </si>
  <si>
    <t>附件2-3：</t>
  </si>
  <si>
    <t>部门支出总表（按资金来源明细填列）</t>
  </si>
  <si>
    <t>科目</t>
  </si>
  <si>
    <t>科目编码</t>
  </si>
  <si>
    <t>科目名称</t>
  </si>
  <si>
    <t>类</t>
  </si>
  <si>
    <t>款</t>
  </si>
  <si>
    <t>项</t>
  </si>
  <si>
    <t>207</t>
  </si>
  <si>
    <t>08</t>
  </si>
  <si>
    <t>01</t>
  </si>
  <si>
    <t>行政运行</t>
  </si>
  <si>
    <t>02</t>
  </si>
  <si>
    <t>一般行政管理事务</t>
  </si>
  <si>
    <t>04</t>
  </si>
  <si>
    <t>广播</t>
  </si>
  <si>
    <t>06</t>
  </si>
  <si>
    <t>05</t>
  </si>
  <si>
    <t>出版发行</t>
  </si>
  <si>
    <t>208</t>
  </si>
  <si>
    <t>机关事业单位基本养老保险缴费支出</t>
  </si>
  <si>
    <t>机关事业单位职业年金缴费支出</t>
  </si>
  <si>
    <t>210</t>
  </si>
  <si>
    <t>11</t>
  </si>
  <si>
    <t>事业单位医疗</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</si>
  <si>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</si>
  <si>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</si>
  <si>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</si>
  <si>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</si>
  <si>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</si>
  <si>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</si>
  <si>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</si>
  <si>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</si>
  <si>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</si>
  <si>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</si>
  <si>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</si>
  <si>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</si>
  <si>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</si>
  <si>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</si>
  <si>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</si>
  <si>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</si>
  <si>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</si>
  <si>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</si>
  <si>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</si>
  <si>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</si>
  <si>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</si>
  <si>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</si>
  <si>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</si>
  <si>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</si>
  <si>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</si>
  <si>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</si>
  <si>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</si>
  <si>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</si>
  <si>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</si>
  <si>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</si>
  <si>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</si>
  <si>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</si>
  <si>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</si>
  <si>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</si>
  <si>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</si>
  <si>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</si>
  <si>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</si>
  <si>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文化旅游体育与传媒支出</t>
  </si>
  <si>
    <t>新闻出版电影</t>
  </si>
  <si>
    <t>广播电视</t>
  </si>
  <si>
    <t>社会保障和就业支出</t>
  </si>
  <si>
    <t>行政事业单位养老支出</t>
  </si>
  <si>
    <t>机关事业单位基本职业年金缴费支出</t>
  </si>
  <si>
    <t>卫生健康支出</t>
  </si>
  <si>
    <t>行政事业单位医疗</t>
  </si>
  <si>
    <t>住房保障支出</t>
  </si>
  <si>
    <t>住房改革支出</t>
  </si>
  <si>
    <t>说明：本表为列本部门（单位）支出的当年一般公共预算拨款安排情况。</t>
  </si>
  <si>
    <t>一般公共预算基本支出表</t>
  </si>
  <si>
    <t>填报单位:</t>
  </si>
  <si>
    <t>部门预算支出经济分类科目</t>
  </si>
  <si>
    <t>2022年基本支出</t>
  </si>
  <si>
    <t>合计</t>
  </si>
  <si>
    <t>人员经费</t>
  </si>
  <si>
    <t>公用经费</t>
  </si>
  <si>
    <t>基本工资</t>
  </si>
  <si>
    <t>津贴补贴</t>
  </si>
  <si>
    <t>奖金</t>
  </si>
  <si>
    <t>绩效工资</t>
  </si>
  <si>
    <t>机关事业单位基本养老保险缴费</t>
  </si>
  <si>
    <t>职业年金缴费</t>
  </si>
  <si>
    <t>职工基本医疗保险缴费</t>
  </si>
  <si>
    <t>其他社会保障缴费</t>
  </si>
  <si>
    <t>其他工资福利支出</t>
  </si>
  <si>
    <t>商品和服务支出</t>
  </si>
  <si>
    <t>办公费</t>
  </si>
  <si>
    <t>印刷费</t>
  </si>
  <si>
    <t>手续费</t>
  </si>
  <si>
    <t>水费</t>
  </si>
  <si>
    <t>电费</t>
  </si>
  <si>
    <t>邮电费</t>
  </si>
  <si>
    <t>取暖费</t>
  </si>
  <si>
    <t>物业管理费</t>
  </si>
  <si>
    <t>差旅费</t>
  </si>
  <si>
    <t>维修（护）费</t>
  </si>
  <si>
    <t>会议费</t>
  </si>
  <si>
    <t>培训费</t>
  </si>
  <si>
    <t>公务接待费</t>
  </si>
  <si>
    <t>劳务费</t>
  </si>
  <si>
    <t>委托业务费</t>
  </si>
  <si>
    <t>工会经费</t>
  </si>
  <si>
    <t>福利费</t>
  </si>
  <si>
    <t>公务用车运行维护费</t>
  </si>
  <si>
    <t>其他交通费用</t>
  </si>
  <si>
    <t>税金及附加费用</t>
  </si>
  <si>
    <t>其他商品和服务支出</t>
  </si>
  <si>
    <t>退休费</t>
  </si>
  <si>
    <t>奖励金</t>
  </si>
  <si>
    <t>其他对个人和家庭的补助</t>
  </si>
  <si>
    <t>办公设备购置</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</si>
  <si>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</si>
  <si>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</si>
  <si>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</si>
  <si>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</si>
  <si>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</si>
  <si>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</si>
  <si>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</si>
  <si>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</si>
  <si>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</si>
  <si>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</si>
  <si>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</si>
  <si>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</si>
  <si>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</si>
  <si>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</si>
  <si>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</si>
  <si>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</si>
  <si>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</si>
  <si>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</si>
  <si>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221</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</si>
  <si>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</si>
  <si>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</si>
  <si>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</si>
  <si>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填报单位：常宁市融媒体中心</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</si>
  <si>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</si>
  <si>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</si>
  <si>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</si>
  <si>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</si>
  <si>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</si>
  <si>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</si>
  <si>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</si>
  <si>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</si>
  <si>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</si>
  <si>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</si>
  <si>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</si>
  <si>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</si>
  <si>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</si>
  <si>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</si>
  <si>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</si>
  <si>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</si>
  <si>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</si>
  <si>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</si>
  <si>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</si>
  <si>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</si>
  <si>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</si>
  <si>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</si>
  <si>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</si>
  <si>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</si>
  <si>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</si>
  <si>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</si>
  <si>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</si>
  <si>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一般行政管理</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</si>
  <si>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</si>
  <si>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</si>
  <si>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</si>
  <si>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</si>
  <si>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</si>
  <si>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</si>
  <si>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</si>
  <si>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</si>
  <si>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</si>
  <si>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</si>
  <si>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</si>
  <si>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</si>
  <si>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</si>
  <si>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</si>
  <si>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</si>
  <si>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</si>
  <si>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</si>
  <si>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</si>
  <si>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</si>
  <si>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</si>
  <si>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</si>
  <si>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</si>
  <si>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</si>
  <si>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</si>
  <si>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</si>
  <si>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</si>
  <si>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</si>
  <si>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</si>
  <si>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</si>
  <si>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</si>
  <si>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</si>
  <si>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</si>
  <si>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</si>
  <si>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</si>
  <si>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</si>
  <si>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</si>
  <si>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</si>
  <si>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</si>
  <si>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</si>
  <si>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</si>
  <si>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</si>
  <si>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</si>
  <si>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村村响建设通讯维护费</t>
  </si>
  <si>
    <t>持续</t>
  </si>
  <si>
    <t>已纳入以前年度年初预算</t>
  </si>
  <si>
    <t>公共广播信息平台是便民、为民服务的公共平台，为保障农村广播喇叭的正常播出，常年对喇叭的维修及维护保养。</t>
  </si>
  <si>
    <t>完成农村广播喇叭的维护</t>
  </si>
  <si>
    <t>2022年内完成</t>
  </si>
  <si>
    <t>项目管理制度</t>
  </si>
  <si>
    <t>记者节经费</t>
  </si>
  <si>
    <t>为庆祝记者节，表彰优秀记者，增强凝聚力</t>
  </si>
  <si>
    <t>庆祝记者节活动办公经费</t>
  </si>
  <si>
    <t>村村响插播器电话费、塔山无线电视台电费</t>
  </si>
  <si>
    <t>为农村广播喇叭节目和信息的正常播出、发布和对有线电视线路不能到达的农村偏远地区，实现无线数字信号覆盖，让人民群众看上电视</t>
  </si>
  <si>
    <t>为农村广播喇叭节目和信息的正常播出、发布及完成无线数字电视信号传输及发射</t>
  </si>
  <si>
    <t>村村通工程、乡镇广播站建设</t>
  </si>
  <si>
    <t>为农村有线电视线路的架设提供保障，让人民群众看上电视，乡镇广播站年久失修，为保障乡镇广播站的正常办公和基础设施维护。</t>
  </si>
  <si>
    <t>对农村有线电视线路的架设，保障乡镇广播正常办公，基础设施进行维护</t>
  </si>
  <si>
    <t>红网常宁分站维护费</t>
  </si>
  <si>
    <t>红网常宁分站运行</t>
  </si>
  <si>
    <t>红网常宁分站管理运维费</t>
  </si>
  <si>
    <t>软件平台项目维护费</t>
  </si>
  <si>
    <t>与红网平台对接，系统维护</t>
  </si>
  <si>
    <t>与红网平台对接系统维护</t>
  </si>
  <si>
    <t>广播103.4频道</t>
  </si>
  <si>
    <r>
      <t>保障广播</t>
    </r>
    <r>
      <rPr>
        <sz val="10"/>
        <rFont val="宋体"/>
        <family val="0"/>
      </rPr>
      <t>103.4</t>
    </r>
    <r>
      <rPr>
        <sz val="10"/>
        <rFont val="宋体"/>
        <family val="0"/>
      </rPr>
      <t>频道的正常运转和播出</t>
    </r>
  </si>
  <si>
    <t>文明城市栏目、新闻采编</t>
  </si>
  <si>
    <t>为常宁创建文明城市进行宣传而开通的专栏，完成常宁新闻的采访、编辑、制作及播出</t>
  </si>
  <si>
    <t>为常宁文明创建进行宣传，保障新闻节目的采编制播</t>
  </si>
  <si>
    <t>常宁报经费</t>
  </si>
  <si>
    <t>为常宁报的出版发行、运转提供保障</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</si>
  <si>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</si>
  <si>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</si>
  <si>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</si>
  <si>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</si>
  <si>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</si>
  <si>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</si>
  <si>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</si>
  <si>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</si>
  <si>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</si>
  <si>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</si>
  <si>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</si>
  <si>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</si>
  <si>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</si>
  <si>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</si>
  <si>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</si>
  <si>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</si>
  <si>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</si>
  <si>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认真贯彻执行党中央、国务院和省、衡阳市有关新闻宣传、文艺宣传方面的路线、方针、政策和法律法规，把握正确舆论导向，宣传主流意识形态。2、负责本中心广播电视事业、产业的规划、建设与管理；负责组织审查本中心广告播出，开展相关经营。3、负责本中心广播电视新技术的科学研究和开发利用，提升本中心广播电视的科技含量和水平。4、负责本中心广播电视节目的采编、制作、审核、播控、传输、发射工作。5、负责发展广播电视事业，推进本中心广播电视事业改革，加强广播电视队伍建设，提高人员素质；负责管理中心属各单位。6、负责本中心物业管理及相关产业的开发、发展。7、承办市委、市政府以及市委宣传部交办的其他事项。</t>
  </si>
  <si>
    <t>1、人员经费1748.81万无，保障全台人员工资待遇。2、是常公用经费99.56万无，3、项目经费319万元。</t>
  </si>
  <si>
    <t>1、把握正确舆论导向，宣传主流意识形态。2、创精品，扩效应，促融媒体发展，扩大对外宣传常宁，3、让人民看好电视，保障农村广播优质响，服务群众。4、成为常宁经济新的增长点</t>
  </si>
  <si>
    <t>附件2-14：</t>
  </si>
  <si>
    <t>政府采购预算表（货物、工程采购）</t>
  </si>
  <si>
    <t>填报单位;常宁市融媒体中心</t>
  </si>
  <si>
    <t>单位:万元</t>
  </si>
  <si>
    <t>采购项目</t>
  </si>
  <si>
    <t>采购品目</t>
  </si>
  <si>
    <t>采购时间</t>
  </si>
  <si>
    <t>采购数量</t>
  </si>
  <si>
    <t>计量单位</t>
  </si>
  <si>
    <t>基金预算拨款</t>
  </si>
  <si>
    <t>事业单位经营服务收入</t>
  </si>
  <si>
    <t>电气设备</t>
  </si>
  <si>
    <t>A0206180203空调机</t>
  </si>
  <si>
    <t>2022年</t>
  </si>
  <si>
    <t>台</t>
  </si>
  <si>
    <t>A0206180201风扇</t>
  </si>
  <si>
    <t>把</t>
  </si>
  <si>
    <t>A0206180207取暖器</t>
  </si>
  <si>
    <t>甲</t>
  </si>
  <si>
    <t>A020601809热水器</t>
  </si>
  <si>
    <t>家具用具</t>
  </si>
  <si>
    <t>A060205办公桌</t>
  </si>
  <si>
    <t>张</t>
  </si>
  <si>
    <t>A060503档案柜</t>
  </si>
  <si>
    <t>A060302办公椅</t>
  </si>
  <si>
    <t>A060499其他沙发</t>
  </si>
  <si>
    <t>A060812餐具</t>
  </si>
  <si>
    <t>套</t>
  </si>
  <si>
    <t>A060104床</t>
  </si>
  <si>
    <t>A060201会议桌</t>
  </si>
  <si>
    <t>批</t>
  </si>
  <si>
    <t>A060303会议椅</t>
  </si>
  <si>
    <t>A060402沙发</t>
  </si>
  <si>
    <t>A060599茶柜</t>
  </si>
  <si>
    <t>A02061908照明灯具</t>
  </si>
  <si>
    <t>室内装具</t>
  </si>
  <si>
    <t>A07030305窗帘</t>
  </si>
  <si>
    <t>米</t>
  </si>
  <si>
    <t>办公消耗品</t>
  </si>
  <si>
    <t>A090202粉盒</t>
  </si>
  <si>
    <t>支</t>
  </si>
  <si>
    <t>A090201鼓粉盒</t>
  </si>
  <si>
    <t>A090203喷墨盒</t>
  </si>
  <si>
    <t>盒</t>
  </si>
  <si>
    <t>A090205色带</t>
  </si>
  <si>
    <t>根</t>
  </si>
  <si>
    <t>A090401文具</t>
  </si>
  <si>
    <t>A090402笔</t>
  </si>
  <si>
    <t>印刷品</t>
  </si>
  <si>
    <t>A080299印刷品</t>
  </si>
  <si>
    <t>A080105纸制品</t>
  </si>
  <si>
    <t>A08010502卫生用纸制品</t>
  </si>
  <si>
    <t>通用设备</t>
  </si>
  <si>
    <t>A02010104台式电脑</t>
  </si>
  <si>
    <t>A02010201路由器</t>
  </si>
  <si>
    <t>A02010202交换设备</t>
  </si>
  <si>
    <t>A020204打印机</t>
  </si>
  <si>
    <t>办公设备</t>
  </si>
  <si>
    <t>A020204多功能一体机</t>
  </si>
  <si>
    <t>A02021101碎纸机</t>
  </si>
  <si>
    <t>A020207LED显示屏</t>
  </si>
  <si>
    <t>A12021301茶叶</t>
  </si>
  <si>
    <t>斤</t>
  </si>
  <si>
    <t>A140201煤气</t>
  </si>
  <si>
    <t>A11080199其他医用材料</t>
  </si>
  <si>
    <t>A9901垃圾容器</t>
  </si>
  <si>
    <t>个</t>
  </si>
  <si>
    <t>工程类</t>
  </si>
  <si>
    <t>B020907山洪防御工程施工</t>
  </si>
  <si>
    <t>B021601污水处理工程施工</t>
  </si>
  <si>
    <t>B0302土石方工程</t>
  </si>
  <si>
    <t>B0303拆除工程</t>
  </si>
  <si>
    <t>B0504防水工程</t>
  </si>
  <si>
    <t>B0506混凝土工程</t>
  </si>
  <si>
    <t>B0899其他构建物修缮</t>
  </si>
  <si>
    <t>合计：</t>
  </si>
  <si>
    <t>附件2-15：</t>
  </si>
  <si>
    <t>政府采购预算表（购买服务）</t>
  </si>
  <si>
    <t>采购购买服务项目</t>
  </si>
  <si>
    <t>购买服务项目类别</t>
  </si>
  <si>
    <t>服务内容</t>
  </si>
  <si>
    <t>服务对象</t>
  </si>
  <si>
    <t>购买方式</t>
  </si>
  <si>
    <t>服务类</t>
  </si>
  <si>
    <t>C080201财务报表编制服务</t>
  </si>
  <si>
    <t>C0806广告服务</t>
  </si>
  <si>
    <t>C1001设计前咨询服务</t>
  </si>
  <si>
    <t>C1002工程勘探服务</t>
  </si>
  <si>
    <t>C1003工程设计服务</t>
  </si>
  <si>
    <t>C1004装修设计服务</t>
  </si>
  <si>
    <t>C1005工程项目管理服务</t>
  </si>
  <si>
    <t>C1006工程监理服务</t>
  </si>
  <si>
    <t>C1008工程造价咨询服务</t>
  </si>
  <si>
    <t>C160101清扫服务</t>
  </si>
  <si>
    <t>2023年</t>
  </si>
  <si>
    <t>C160102垃圾处理服务</t>
  </si>
  <si>
    <t>2024年</t>
  </si>
  <si>
    <t>C170303出租车服务</t>
  </si>
  <si>
    <t>合 计：</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</si>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</sst>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_ "/>
    <numFmt numFmtId="182" formatCode="0.00_ "/>
    <numFmt numFmtId="183" formatCode=";;"/>
    <numFmt numFmtId="184" formatCode="#,##0.0000"/>
  </numFmts>
  <fonts count="60">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2"/>
      <color indexed="8"/>
      <name val="宋体"/>
      <family val="0"/>
    </font>
    <font>
      <sz val="16"/>
      <name val="黑体"/>
      <family val="3"/>
    </font>
    <font>
      <b/>
      <sz val="22"/>
      <name val="宋体"/>
      <family val="0"/>
    </font>
    <font>
      <b/>
      <sz val="11"/>
      <name val="宋体"/>
      <family val="0"/>
    </font>
    <font>
      <sz val="10"/>
      <name val="黑体"/>
      <family val="3"/>
    </font>
    <font>
      <sz val="10"/>
      <name val="Times New Roman"/>
      <family val="1"/>
    </font>
    <font>
      <b/>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9"/>
      <name val="Arial"/>
      <family val="2"/>
    </font>
    <font>
      <sz val="16"/>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sz val="9"/>
      <name val="Calibri"/>
      <family val="0"/>
    </font>
    <font>
      <sz val="9"/>
      <color theme="1"/>
      <name val="Calibri"/>
      <family val="0"/>
    </font>
    <font>
      <sz val="10"/>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0" fillId="0" borderId="0">
      <alignment/>
      <protection/>
    </xf>
    <xf numFmtId="0" fontId="0" fillId="0" borderId="0">
      <alignment/>
      <protection/>
    </xf>
  </cellStyleXfs>
  <cellXfs count="327">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7" fillId="0" borderId="12" xfId="0" applyFont="1" applyFill="1" applyBorder="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0" fontId="0" fillId="0" borderId="9" xfId="64" applyBorder="1">
      <alignment/>
      <protection/>
    </xf>
    <xf numFmtId="0" fontId="56" fillId="0" borderId="9" xfId="0" applyFont="1" applyFill="1" applyBorder="1" applyAlignment="1">
      <alignment horizontal="center" vertical="center" wrapText="1"/>
    </xf>
    <xf numFmtId="0" fontId="0" fillId="0" borderId="9" xfId="64" applyBorder="1" applyAlignment="1">
      <alignment horizontal="center"/>
      <protection/>
    </xf>
    <xf numFmtId="4" fontId="9" fillId="33" borderId="14" xfId="0" applyNumberFormat="1" applyFont="1" applyFill="1" applyBorder="1" applyAlignment="1" applyProtection="1">
      <alignment horizontal="right" vertical="center" wrapText="1"/>
      <protection/>
    </xf>
    <xf numFmtId="181" fontId="56" fillId="0" borderId="9" xfId="0" applyNumberFormat="1" applyFont="1" applyFill="1" applyBorder="1" applyAlignment="1">
      <alignment horizontal="center" vertical="center" wrapText="1"/>
    </xf>
    <xf numFmtId="0" fontId="9" fillId="0" borderId="9" xfId="0" applyFont="1" applyFill="1" applyBorder="1" applyAlignment="1">
      <alignment/>
    </xf>
    <xf numFmtId="0" fontId="9" fillId="0" borderId="9" xfId="0" applyFont="1" applyBorder="1" applyAlignment="1">
      <alignment/>
    </xf>
    <xf numFmtId="0" fontId="9" fillId="0" borderId="9" xfId="0" applyFont="1" applyBorder="1" applyAlignment="1">
      <alignment horizontal="center"/>
    </xf>
    <xf numFmtId="182" fontId="9" fillId="0" borderId="9" xfId="0" applyNumberFormat="1"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0" borderId="9" xfId="0" applyNumberFormat="1" applyFont="1" applyFill="1" applyBorder="1" applyAlignment="1" applyProtection="1">
      <alignment/>
      <protection/>
    </xf>
    <xf numFmtId="0" fontId="9" fillId="0" borderId="0" xfId="0" applyFont="1" applyAlignment="1">
      <alignment/>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49" fontId="9" fillId="33" borderId="9" xfId="64" applyNumberFormat="1" applyFont="1" applyFill="1" applyBorder="1" applyAlignment="1" applyProtection="1">
      <alignment horizontal="left" vertical="center" wrapText="1"/>
      <protection/>
    </xf>
    <xf numFmtId="3" fontId="9" fillId="33" borderId="17" xfId="64" applyNumberFormat="1" applyFont="1" applyFill="1" applyBorder="1" applyAlignment="1" applyProtection="1">
      <alignment horizontal="center" vertical="center" wrapText="1"/>
      <protection/>
    </xf>
    <xf numFmtId="49" fontId="9" fillId="33" borderId="9" xfId="64" applyNumberFormat="1" applyFont="1" applyFill="1" applyBorder="1" applyAlignment="1" applyProtection="1">
      <alignment horizontal="center" vertical="center" wrapText="1"/>
      <protection/>
    </xf>
    <xf numFmtId="0" fontId="9" fillId="0" borderId="9" xfId="64" applyFont="1" applyFill="1" applyBorder="1">
      <alignment/>
      <protection/>
    </xf>
    <xf numFmtId="0" fontId="9" fillId="0" borderId="9" xfId="64" applyFont="1" applyFill="1" applyBorder="1" applyAlignment="1">
      <alignment horizontal="center"/>
      <protection/>
    </xf>
    <xf numFmtId="0" fontId="9" fillId="0" borderId="9" xfId="64" applyFont="1" applyBorder="1">
      <alignment/>
      <protection/>
    </xf>
    <xf numFmtId="0" fontId="9" fillId="0" borderId="9" xfId="64" applyFont="1" applyBorder="1" applyAlignment="1">
      <alignment horizontal="center"/>
      <protection/>
    </xf>
    <xf numFmtId="0" fontId="57" fillId="0" borderId="9" xfId="64" applyFont="1" applyBorder="1">
      <alignment/>
      <protection/>
    </xf>
    <xf numFmtId="0" fontId="58" fillId="0" borderId="9" xfId="0" applyFont="1" applyFill="1" applyBorder="1" applyAlignment="1">
      <alignment horizontal="center" vertical="center" wrapText="1"/>
    </xf>
    <xf numFmtId="0" fontId="57" fillId="0" borderId="9" xfId="64" applyFont="1" applyBorder="1" applyAlignment="1">
      <alignment horizontal="center"/>
      <protection/>
    </xf>
    <xf numFmtId="4" fontId="57" fillId="33" borderId="9"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4" fontId="9" fillId="33" borderId="15" xfId="0" applyNumberFormat="1" applyFont="1" applyFill="1" applyBorder="1" applyAlignment="1" applyProtection="1">
      <alignment horizontal="right" vertical="center" wrapText="1"/>
      <protection/>
    </xf>
    <xf numFmtId="4" fontId="9" fillId="33" borderId="9" xfId="0" applyNumberFormat="1" applyFont="1" applyFill="1" applyBorder="1" applyAlignment="1" applyProtection="1">
      <alignment horizontal="center" vertical="center" wrapText="1"/>
      <protection/>
    </xf>
    <xf numFmtId="0" fontId="57" fillId="0" borderId="9" xfId="0" applyFont="1" applyFill="1" applyBorder="1" applyAlignment="1">
      <alignment/>
    </xf>
    <xf numFmtId="0" fontId="57" fillId="0" borderId="9" xfId="64" applyFont="1" applyBorder="1">
      <alignment/>
      <protection/>
    </xf>
    <xf numFmtId="4" fontId="9" fillId="33" borderId="9" xfId="0" applyNumberFormat="1" applyFont="1" applyFill="1" applyBorder="1" applyAlignment="1" applyProtection="1">
      <alignment horizontal="right" vertical="center" wrapText="1"/>
      <protection/>
    </xf>
    <xf numFmtId="0" fontId="0" fillId="34" borderId="0" xfId="0" applyFill="1" applyAlignment="1">
      <alignment/>
    </xf>
    <xf numFmtId="0" fontId="11"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8"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3"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3" xfId="0" applyNumberFormat="1" applyFont="1" applyFill="1" applyBorder="1" applyAlignment="1" applyProtection="1">
      <alignment horizontal="right" vertical="center" wrapText="1"/>
      <protection/>
    </xf>
    <xf numFmtId="4" fontId="4" fillId="34" borderId="15" xfId="0" applyNumberFormat="1" applyFont="1" applyFill="1" applyBorder="1" applyAlignment="1" applyProtection="1">
      <alignment horizontal="right" vertical="center" wrapText="1"/>
      <protection/>
    </xf>
    <xf numFmtId="183" fontId="4" fillId="34" borderId="21" xfId="0" applyNumberFormat="1" applyFont="1" applyFill="1" applyBorder="1" applyAlignment="1" applyProtection="1">
      <alignment vertical="center" wrapText="1"/>
      <protection/>
    </xf>
    <xf numFmtId="4" fontId="4" fillId="34" borderId="21" xfId="0" applyNumberFormat="1" applyFont="1" applyFill="1" applyBorder="1" applyAlignment="1" applyProtection="1">
      <alignment horizontal="right" vertical="center" wrapText="1"/>
      <protection/>
    </xf>
    <xf numFmtId="4" fontId="4" fillId="34" borderId="22" xfId="0" applyNumberFormat="1" applyFont="1" applyFill="1" applyBorder="1" applyAlignment="1" applyProtection="1">
      <alignment horizontal="right" vertical="center" wrapText="1"/>
      <protection/>
    </xf>
    <xf numFmtId="4" fontId="4" fillId="34" borderId="23" xfId="0" applyNumberFormat="1" applyFont="1" applyFill="1" applyBorder="1" applyAlignment="1" applyProtection="1">
      <alignment horizontal="right" vertical="center" wrapText="1"/>
      <protection/>
    </xf>
    <xf numFmtId="183"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21" xfId="0" applyNumberFormat="1" applyFont="1" applyFill="1" applyBorder="1" applyAlignment="1" applyProtection="1">
      <alignment vertical="center" wrapText="1"/>
      <protection/>
    </xf>
    <xf numFmtId="0" fontId="4" fillId="34" borderId="23" xfId="0" applyNumberFormat="1" applyFont="1" applyFill="1" applyBorder="1" applyAlignment="1" applyProtection="1">
      <alignment vertical="center" wrapText="1"/>
      <protection/>
    </xf>
    <xf numFmtId="0" fontId="13" fillId="34" borderId="9"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2"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3" xfId="0" applyNumberFormat="1" applyFont="1" applyFill="1" applyBorder="1" applyAlignment="1" applyProtection="1">
      <alignment horizontal="left" vertical="center" wrapText="1"/>
      <protection/>
    </xf>
    <xf numFmtId="49" fontId="59" fillId="34" borderId="9" xfId="0" applyNumberFormat="1" applyFont="1" applyFill="1" applyBorder="1" applyAlignment="1" applyProtection="1">
      <alignment horizontal="center" vertical="center"/>
      <protection/>
    </xf>
    <xf numFmtId="49" fontId="59" fillId="34" borderId="9" xfId="0" applyNumberFormat="1" applyFont="1" applyFill="1" applyBorder="1" applyAlignment="1" applyProtection="1">
      <alignment horizontal="center" vertical="center" wrapText="1"/>
      <protection/>
    </xf>
    <xf numFmtId="4" fontId="59" fillId="34" borderId="9" xfId="0" applyNumberFormat="1" applyFont="1" applyFill="1" applyBorder="1" applyAlignment="1" applyProtection="1">
      <alignment horizontal="center" vertical="center"/>
      <protection/>
    </xf>
    <xf numFmtId="0" fontId="14" fillId="0" borderId="9" xfId="0" applyFont="1" applyBorder="1" applyAlignment="1">
      <alignment horizontal="center" wrapText="1"/>
    </xf>
    <xf numFmtId="0" fontId="57" fillId="34" borderId="12" xfId="0" applyNumberFormat="1" applyFont="1" applyFill="1" applyBorder="1" applyAlignment="1" applyProtection="1">
      <alignment horizontal="left" vertical="center" wrapText="1"/>
      <protection/>
    </xf>
    <xf numFmtId="4" fontId="59" fillId="0" borderId="9" xfId="0" applyNumberFormat="1" applyFont="1" applyFill="1" applyBorder="1" applyAlignment="1" applyProtection="1">
      <alignment horizontal="center" vertical="center"/>
      <protection/>
    </xf>
    <xf numFmtId="0" fontId="59" fillId="34" borderId="9"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59" fillId="0" borderId="9" xfId="0" applyFont="1" applyBorder="1" applyAlignment="1">
      <alignment vertical="center" wrapText="1"/>
    </xf>
    <xf numFmtId="0" fontId="59" fillId="34" borderId="9" xfId="0" applyNumberFormat="1" applyFont="1" applyFill="1" applyBorder="1" applyAlignment="1" applyProtection="1">
      <alignmen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2"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4" fontId="0" fillId="34" borderId="27" xfId="0" applyNumberFormat="1" applyFont="1" applyFill="1" applyBorder="1" applyAlignment="1" applyProtection="1">
      <alignment horizontal="center" vertical="center" wrapText="1"/>
      <protection locked="0"/>
    </xf>
    <xf numFmtId="4" fontId="0" fillId="34" borderId="22"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63" applyFont="1" applyBorder="1" applyAlignment="1">
      <alignment vertical="center"/>
      <protection/>
    </xf>
    <xf numFmtId="0" fontId="15" fillId="0" borderId="0" xfId="63" applyFont="1" applyBorder="1" applyAlignment="1">
      <alignment vertical="center"/>
      <protection/>
    </xf>
    <xf numFmtId="0" fontId="15" fillId="0" borderId="0" xfId="63" applyFont="1" applyBorder="1" applyAlignment="1">
      <alignment horizontal="left" vertical="center"/>
      <protection/>
    </xf>
    <xf numFmtId="0" fontId="15" fillId="0" borderId="0" xfId="63" applyFont="1" applyAlignment="1">
      <alignment vertical="center"/>
      <protection/>
    </xf>
    <xf numFmtId="0" fontId="16"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4"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4" xfId="0" applyBorder="1" applyAlignment="1">
      <alignment horizontal="center" vertical="center"/>
    </xf>
    <xf numFmtId="49" fontId="0" fillId="34" borderId="22" xfId="0" applyNumberFormat="1" applyFont="1" applyFill="1" applyBorder="1" applyAlignment="1" applyProtection="1">
      <alignment horizontal="center" vertical="center" wrapText="1"/>
      <protection/>
    </xf>
    <xf numFmtId="2" fontId="0" fillId="34" borderId="22" xfId="0" applyNumberFormat="1" applyFont="1" applyFill="1" applyBorder="1" applyAlignment="1" applyProtection="1">
      <alignment horizontal="center" vertical="center" wrapText="1"/>
      <protection/>
    </xf>
    <xf numFmtId="4" fontId="0" fillId="34" borderId="22"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7" xfId="0" applyNumberFormat="1" applyFont="1" applyFill="1" applyBorder="1" applyAlignment="1" applyProtection="1">
      <alignment horizontal="center" vertical="center" wrapText="1"/>
      <protection/>
    </xf>
    <xf numFmtId="0" fontId="0" fillId="0" borderId="9" xfId="0" applyFill="1" applyBorder="1" applyAlignment="1">
      <alignment/>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6"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4" xfId="0" applyBorder="1" applyAlignment="1">
      <alignment horizontal="center" vertical="center"/>
    </xf>
    <xf numFmtId="0" fontId="0" fillId="0" borderId="24" xfId="0" applyBorder="1" applyAlignment="1">
      <alignment horizontal="center" vertical="center"/>
    </xf>
    <xf numFmtId="0" fontId="0" fillId="0" borderId="24"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wrapText="1"/>
      <protection/>
    </xf>
    <xf numFmtId="183" fontId="0" fillId="34" borderId="22"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4" xfId="0" applyBorder="1" applyAlignment="1" applyProtection="1">
      <alignment horizontal="center" vertical="center"/>
      <protection/>
    </xf>
    <xf numFmtId="4" fontId="0" fillId="34" borderId="21" xfId="0" applyNumberFormat="1" applyFont="1" applyFill="1" applyBorder="1" applyAlignment="1" applyProtection="1">
      <alignment wrapText="1"/>
      <protection locked="0"/>
    </xf>
    <xf numFmtId="4" fontId="0" fillId="34" borderId="27" xfId="0" applyNumberFormat="1" applyFont="1" applyFill="1" applyBorder="1" applyAlignment="1" applyProtection="1">
      <alignment wrapText="1"/>
      <protection locked="0"/>
    </xf>
    <xf numFmtId="4" fontId="0" fillId="34" borderId="22" xfId="0" applyNumberFormat="1" applyFont="1" applyFill="1" applyBorder="1" applyAlignment="1" applyProtection="1">
      <alignment wrapText="1"/>
      <protection locked="0"/>
    </xf>
    <xf numFmtId="49" fontId="0" fillId="34" borderId="24" xfId="0" applyNumberFormat="1" applyFont="1" applyFill="1" applyBorder="1" applyAlignment="1" applyProtection="1">
      <alignment horizontal="center" vertical="center" wrapText="1"/>
      <protection locked="0"/>
    </xf>
    <xf numFmtId="4" fontId="0" fillId="34" borderId="24"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8" xfId="0" applyNumberFormat="1" applyFont="1" applyFill="1" applyBorder="1" applyAlignment="1" applyProtection="1">
      <alignment wrapText="1"/>
      <protection locked="0"/>
    </xf>
    <xf numFmtId="4" fontId="0" fillId="34" borderId="24"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2" xfId="0" applyNumberFormat="1" applyFont="1" applyFill="1" applyBorder="1" applyAlignment="1" applyProtection="1">
      <alignment wrapText="1"/>
      <protection/>
    </xf>
    <xf numFmtId="4" fontId="0" fillId="34" borderId="24"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4"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24" xfId="0" applyNumberFormat="1" applyFont="1" applyFill="1" applyBorder="1" applyAlignment="1" applyProtection="1">
      <alignment horizontal="center" vertical="center" wrapText="1"/>
      <protection/>
    </xf>
    <xf numFmtId="183" fontId="0" fillId="34" borderId="24" xfId="0" applyNumberFormat="1" applyFont="1" applyFill="1" applyBorder="1" applyAlignment="1" applyProtection="1">
      <alignment horizontal="center" vertical="center" wrapText="1"/>
      <protection/>
    </xf>
    <xf numFmtId="4" fontId="0" fillId="34" borderId="24"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8"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4" xfId="0" applyNumberFormat="1" applyFont="1" applyFill="1" applyBorder="1" applyAlignment="1" applyProtection="1">
      <alignment horizontal="center" vertical="center" wrapText="1"/>
      <protection/>
    </xf>
    <xf numFmtId="4" fontId="0" fillId="34" borderId="28"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4" fontId="0" fillId="34" borderId="9" xfId="0" applyNumberFormat="1" applyFont="1" applyFill="1" applyBorder="1" applyAlignment="1" applyProtection="1">
      <alignment horizontal="center" vertical="center" wrapText="1"/>
      <protection/>
    </xf>
    <xf numFmtId="184"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2"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vertical="center"/>
    </xf>
    <xf numFmtId="0" fontId="16" fillId="0" borderId="9" xfId="0" applyFont="1" applyBorder="1" applyAlignment="1">
      <alignment horizontal="center" vertical="center"/>
    </xf>
    <xf numFmtId="0" fontId="16" fillId="0" borderId="9" xfId="0" applyFont="1" applyBorder="1" applyAlignment="1">
      <alignment vertical="center"/>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49" fontId="0" fillId="0" borderId="24" xfId="0" applyNumberFormat="1"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xf>
    <xf numFmtId="49" fontId="0" fillId="0" borderId="9" xfId="0" applyNumberFormat="1" applyFill="1" applyBorder="1" applyAlignment="1">
      <alignment horizontal="center"/>
    </xf>
    <xf numFmtId="0" fontId="0" fillId="0" borderId="24"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4"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31"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31" xfId="0" applyNumberFormat="1" applyFont="1" applyFill="1" applyBorder="1" applyAlignment="1" applyProtection="1">
      <alignment horizontal="center" vertical="center" wrapText="1"/>
      <protection/>
    </xf>
    <xf numFmtId="2" fontId="0" fillId="34" borderId="31" xfId="0" applyNumberFormat="1" applyFont="1" applyFill="1" applyBorder="1" applyAlignment="1" applyProtection="1">
      <alignment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8" xfId="0" applyFill="1" applyBorder="1" applyAlignment="1">
      <alignment/>
    </xf>
    <xf numFmtId="184"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2" xfId="0" applyNumberFormat="1" applyFont="1" applyFill="1" applyBorder="1" applyAlignment="1" applyProtection="1">
      <alignment horizontal="left"/>
      <protection/>
    </xf>
    <xf numFmtId="0" fontId="0" fillId="0" borderId="32" xfId="0" applyNumberFormat="1" applyFont="1" applyFill="1" applyBorder="1" applyAlignment="1" applyProtection="1">
      <alignment horizontal="left"/>
      <protection/>
    </xf>
    <xf numFmtId="4" fontId="0" fillId="34" borderId="10" xfId="0" applyNumberFormat="1" applyFont="1" applyFill="1" applyBorder="1" applyAlignment="1" applyProtection="1">
      <alignment vertical="center" wrapText="1"/>
      <protection/>
    </xf>
    <xf numFmtId="4" fontId="0" fillId="34" borderId="10" xfId="0" applyNumberFormat="1" applyFont="1" applyFill="1" applyBorder="1" applyAlignment="1" applyProtection="1">
      <alignment vertical="center" wrapText="1"/>
      <protection/>
    </xf>
    <xf numFmtId="0" fontId="11"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9" xfId="0" applyBorder="1" applyAlignment="1">
      <alignment horizontal="center"/>
    </xf>
    <xf numFmtId="0" fontId="0" fillId="0" borderId="16"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9"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31"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0" fontId="0" fillId="34" borderId="18"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2年预算公开分析表（26个部门财政拨款三公经费）"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zoomScaleSheetLayoutView="90" workbookViewId="0" topLeftCell="A2">
      <selection activeCell="B21" sqref="B21"/>
    </sheetView>
  </sheetViews>
  <sheetFormatPr defaultColWidth="24" defaultRowHeight="22.5" customHeight="1"/>
  <cols>
    <col min="1" max="1" width="32.33203125" style="0" customWidth="1"/>
    <col min="2" max="2" width="15.83203125" style="0" customWidth="1"/>
    <col min="3" max="3" width="28.33203125" style="0" customWidth="1"/>
    <col min="4" max="4" width="15.5" style="0" customWidth="1"/>
    <col min="5" max="5" width="32" style="0" customWidth="1"/>
    <col min="6" max="6" width="16.33203125" style="0" customWidth="1"/>
  </cols>
  <sheetData>
    <row r="1" ht="33.75" customHeight="1">
      <c r="A1" s="66" t="s">
        <v>0</v>
      </c>
    </row>
    <row r="2" spans="1:6" ht="27.75" customHeight="1">
      <c r="A2" s="134" t="s">
        <v>1</v>
      </c>
      <c r="B2" s="134"/>
      <c r="C2" s="134"/>
      <c r="D2" s="134"/>
      <c r="E2" s="134"/>
      <c r="F2" s="134"/>
    </row>
    <row r="3" spans="1:6" ht="22.5" customHeight="1">
      <c r="A3" t="s">
        <v>2</v>
      </c>
      <c r="F3" t="s">
        <v>3</v>
      </c>
    </row>
    <row r="4" spans="1:6" ht="22.5" customHeight="1">
      <c r="A4" s="114" t="s">
        <v>4</v>
      </c>
      <c r="B4" s="112"/>
      <c r="C4" s="111" t="s">
        <v>5</v>
      </c>
      <c r="D4" s="111"/>
      <c r="E4" s="111"/>
      <c r="F4" s="111"/>
    </row>
    <row r="5" spans="1:6" ht="22.5" customHeight="1">
      <c r="A5" s="111" t="s">
        <v>6</v>
      </c>
      <c r="B5" s="114" t="s">
        <v>7</v>
      </c>
      <c r="C5" s="301" t="s">
        <v>8</v>
      </c>
      <c r="D5" s="302" t="s">
        <v>9</v>
      </c>
      <c r="E5" s="302" t="s">
        <v>10</v>
      </c>
      <c r="F5" s="302" t="s">
        <v>7</v>
      </c>
    </row>
    <row r="6" spans="1:6" s="65" customFormat="1" ht="22.5" customHeight="1">
      <c r="A6" s="303" t="s">
        <v>11</v>
      </c>
      <c r="B6" s="304">
        <v>1801.1</v>
      </c>
      <c r="C6" s="305" t="s">
        <v>12</v>
      </c>
      <c r="D6" s="306"/>
      <c r="E6" s="305" t="s">
        <v>13</v>
      </c>
      <c r="F6" s="306">
        <v>1848.37</v>
      </c>
    </row>
    <row r="7" spans="1:6" s="65" customFormat="1" ht="22.5" customHeight="1">
      <c r="A7" s="307" t="s">
        <v>14</v>
      </c>
      <c r="B7" s="306">
        <v>1801.1</v>
      </c>
      <c r="C7" s="308" t="s">
        <v>15</v>
      </c>
      <c r="D7" s="288"/>
      <c r="E7" s="308" t="s">
        <v>16</v>
      </c>
      <c r="F7" s="288">
        <f>1263.62+384.23+100.96</f>
        <v>1748.81</v>
      </c>
    </row>
    <row r="8" spans="1:6" s="65" customFormat="1" ht="22.5" customHeight="1">
      <c r="A8" s="307" t="s">
        <v>17</v>
      </c>
      <c r="B8" s="288"/>
      <c r="C8" s="308" t="s">
        <v>18</v>
      </c>
      <c r="D8" s="288"/>
      <c r="E8" s="308" t="s">
        <v>19</v>
      </c>
      <c r="F8" s="288">
        <v>99.56</v>
      </c>
    </row>
    <row r="9" spans="1:6" s="65" customFormat="1" ht="22.5" customHeight="1">
      <c r="A9" s="307" t="s">
        <v>20</v>
      </c>
      <c r="B9" s="288"/>
      <c r="C9" s="308" t="s">
        <v>21</v>
      </c>
      <c r="D9" s="288"/>
      <c r="E9" s="308" t="s">
        <v>22</v>
      </c>
      <c r="F9" s="288"/>
    </row>
    <row r="10" spans="1:6" s="65" customFormat="1" ht="22.5" customHeight="1">
      <c r="A10" s="307" t="s">
        <v>23</v>
      </c>
      <c r="B10" s="288"/>
      <c r="C10" s="308" t="s">
        <v>24</v>
      </c>
      <c r="D10" s="288">
        <v>1693.4</v>
      </c>
      <c r="E10" s="308" t="s">
        <v>25</v>
      </c>
      <c r="F10" s="288">
        <v>319</v>
      </c>
    </row>
    <row r="11" spans="1:6" s="65" customFormat="1" ht="22.5" customHeight="1">
      <c r="A11" s="307" t="s">
        <v>26</v>
      </c>
      <c r="B11" s="288">
        <v>366.27</v>
      </c>
      <c r="C11" s="308" t="s">
        <v>27</v>
      </c>
      <c r="D11" s="288">
        <v>283.27</v>
      </c>
      <c r="E11" s="308" t="s">
        <v>28</v>
      </c>
      <c r="F11" s="288">
        <v>319</v>
      </c>
    </row>
    <row r="12" spans="1:6" s="65" customFormat="1" ht="22.5" customHeight="1">
      <c r="A12" s="307" t="s">
        <v>29</v>
      </c>
      <c r="B12" s="288"/>
      <c r="C12" s="308" t="s">
        <v>30</v>
      </c>
      <c r="D12" s="288">
        <v>89.74</v>
      </c>
      <c r="E12" s="308" t="s">
        <v>31</v>
      </c>
      <c r="F12" s="288"/>
    </row>
    <row r="13" spans="1:6" s="65" customFormat="1" ht="22.5" customHeight="1">
      <c r="A13" s="307" t="s">
        <v>32</v>
      </c>
      <c r="B13" s="288"/>
      <c r="C13" s="308" t="s">
        <v>33</v>
      </c>
      <c r="D13" s="288"/>
      <c r="E13" s="308" t="s">
        <v>34</v>
      </c>
      <c r="F13" s="288"/>
    </row>
    <row r="14" spans="1:6" s="65" customFormat="1" ht="22.5" customHeight="1">
      <c r="A14" s="307" t="s">
        <v>35</v>
      </c>
      <c r="B14" s="288"/>
      <c r="C14" s="308" t="s">
        <v>36</v>
      </c>
      <c r="D14" s="288"/>
      <c r="E14" s="308" t="s">
        <v>37</v>
      </c>
      <c r="F14" s="288"/>
    </row>
    <row r="15" spans="1:6" s="65" customFormat="1" ht="22.5" customHeight="1">
      <c r="A15" s="307" t="s">
        <v>38</v>
      </c>
      <c r="B15" s="288"/>
      <c r="C15" s="308" t="s">
        <v>39</v>
      </c>
      <c r="D15" s="288"/>
      <c r="E15" s="308" t="s">
        <v>40</v>
      </c>
      <c r="F15" s="288"/>
    </row>
    <row r="16" spans="1:6" s="65" customFormat="1" ht="22.5" customHeight="1">
      <c r="A16" s="307" t="s">
        <v>41</v>
      </c>
      <c r="B16" s="304"/>
      <c r="C16" s="308" t="s">
        <v>42</v>
      </c>
      <c r="D16" s="288"/>
      <c r="E16" s="309" t="s">
        <v>43</v>
      </c>
      <c r="F16" s="288"/>
    </row>
    <row r="17" spans="1:6" s="65" customFormat="1" ht="22.5" customHeight="1">
      <c r="A17" s="310"/>
      <c r="B17" s="311"/>
      <c r="C17" s="307" t="s">
        <v>44</v>
      </c>
      <c r="D17" s="288"/>
      <c r="E17" s="312" t="s">
        <v>45</v>
      </c>
      <c r="F17" s="288"/>
    </row>
    <row r="18" spans="1:6" s="65" customFormat="1" ht="22.5" customHeight="1">
      <c r="A18" s="310"/>
      <c r="B18" s="313"/>
      <c r="C18" s="307" t="s">
        <v>46</v>
      </c>
      <c r="D18" s="288"/>
      <c r="E18" s="305" t="s">
        <v>47</v>
      </c>
      <c r="F18" s="288"/>
    </row>
    <row r="19" spans="1:6" s="65" customFormat="1" ht="22.5" customHeight="1">
      <c r="A19" s="310"/>
      <c r="B19" s="313"/>
      <c r="C19" s="307" t="s">
        <v>48</v>
      </c>
      <c r="D19" s="288"/>
      <c r="E19" s="308" t="s">
        <v>49</v>
      </c>
      <c r="F19" s="288"/>
    </row>
    <row r="20" spans="1:6" s="65" customFormat="1" ht="22.5" customHeight="1">
      <c r="A20" s="310"/>
      <c r="B20" s="313"/>
      <c r="C20" s="307" t="s">
        <v>50</v>
      </c>
      <c r="D20" s="288"/>
      <c r="E20" s="308" t="s">
        <v>51</v>
      </c>
      <c r="F20" s="288"/>
    </row>
    <row r="21" spans="1:6" s="65" customFormat="1" ht="22.5" customHeight="1">
      <c r="A21" s="310"/>
      <c r="B21" s="313"/>
      <c r="C21" s="307" t="s">
        <v>52</v>
      </c>
      <c r="D21" s="288">
        <v>100.96</v>
      </c>
      <c r="E21" s="308" t="s">
        <v>53</v>
      </c>
      <c r="F21" s="288"/>
    </row>
    <row r="22" spans="1:6" s="65" customFormat="1" ht="22.5" customHeight="1">
      <c r="A22" s="310"/>
      <c r="B22" s="313"/>
      <c r="C22" s="307" t="s">
        <v>54</v>
      </c>
      <c r="D22" s="288"/>
      <c r="E22" s="308" t="s">
        <v>55</v>
      </c>
      <c r="F22" s="288"/>
    </row>
    <row r="23" spans="1:6" s="65" customFormat="1" ht="22.5" customHeight="1">
      <c r="A23" s="310"/>
      <c r="B23" s="313"/>
      <c r="C23" s="307" t="s">
        <v>56</v>
      </c>
      <c r="D23" s="288"/>
      <c r="E23" s="308" t="s">
        <v>57</v>
      </c>
      <c r="F23" s="288"/>
    </row>
    <row r="24" spans="1:6" s="65" customFormat="1" ht="22.5" customHeight="1">
      <c r="A24" s="310"/>
      <c r="B24" s="313"/>
      <c r="C24" s="307" t="s">
        <v>58</v>
      </c>
      <c r="D24" s="288"/>
      <c r="E24" s="308" t="s">
        <v>59</v>
      </c>
      <c r="F24" s="288"/>
    </row>
    <row r="25" spans="1:6" s="65" customFormat="1" ht="22.5" customHeight="1">
      <c r="A25" s="310"/>
      <c r="B25" s="313"/>
      <c r="C25" s="307" t="s">
        <v>60</v>
      </c>
      <c r="D25" s="288"/>
      <c r="E25" s="308" t="s">
        <v>61</v>
      </c>
      <c r="F25" s="304"/>
    </row>
    <row r="26" spans="1:6" s="65" customFormat="1" ht="22.5" customHeight="1">
      <c r="A26" s="310"/>
      <c r="B26" s="313"/>
      <c r="C26" s="307" t="s">
        <v>62</v>
      </c>
      <c r="D26" s="288"/>
      <c r="E26" s="314"/>
      <c r="F26" s="311"/>
    </row>
    <row r="27" spans="1:6" s="65" customFormat="1" ht="22.5" customHeight="1">
      <c r="A27" s="310"/>
      <c r="B27" s="313"/>
      <c r="C27" s="307" t="s">
        <v>63</v>
      </c>
      <c r="D27" s="304"/>
      <c r="E27" s="314"/>
      <c r="F27" s="313"/>
    </row>
    <row r="28" spans="1:6" ht="22.5" customHeight="1">
      <c r="A28" s="315"/>
      <c r="B28" s="316"/>
      <c r="C28" s="315"/>
      <c r="D28" s="317"/>
      <c r="E28" s="318"/>
      <c r="F28" s="319"/>
    </row>
    <row r="29" spans="1:6" ht="22.5" customHeight="1">
      <c r="A29" s="320" t="s">
        <v>64</v>
      </c>
      <c r="B29" s="316">
        <v>2167.37</v>
      </c>
      <c r="C29" s="320" t="s">
        <v>65</v>
      </c>
      <c r="D29" s="319">
        <v>2167.37</v>
      </c>
      <c r="E29" s="321" t="s">
        <v>65</v>
      </c>
      <c r="F29" s="319">
        <v>2167.37</v>
      </c>
    </row>
    <row r="30" spans="1:6" ht="22.5" customHeight="1">
      <c r="A30" s="315"/>
      <c r="B30" s="322"/>
      <c r="C30" s="315"/>
      <c r="D30" s="319"/>
      <c r="E30" s="318"/>
      <c r="F30" s="319"/>
    </row>
    <row r="31" spans="1:6" s="65" customFormat="1" ht="22.5" customHeight="1">
      <c r="A31" s="323" t="s">
        <v>66</v>
      </c>
      <c r="B31" s="324"/>
      <c r="C31" s="325" t="s">
        <v>67</v>
      </c>
      <c r="D31" s="313"/>
      <c r="E31" s="326" t="s">
        <v>67</v>
      </c>
      <c r="F31" s="313"/>
    </row>
    <row r="32" spans="1:4" ht="22.5" customHeight="1">
      <c r="A32" t="s">
        <v>68</v>
      </c>
      <c r="B32" s="104"/>
      <c r="C32" s="104"/>
      <c r="D32" s="104"/>
    </row>
    <row r="33" spans="2:3" ht="22.5" customHeight="1">
      <c r="B33" s="104"/>
      <c r="C33" s="104"/>
    </row>
  </sheetData>
  <sheetProtection/>
  <mergeCells count="3">
    <mergeCell ref="A2:F2"/>
    <mergeCell ref="A4:B4"/>
    <mergeCell ref="C4:F4"/>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O21" sqref="O21"/>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66" t="s">
        <v>256</v>
      </c>
    </row>
    <row r="2" spans="1:16" ht="69.75" customHeight="1">
      <c r="A2" s="168" t="s">
        <v>257</v>
      </c>
      <c r="B2" s="168"/>
      <c r="C2" s="168"/>
      <c r="D2" s="168"/>
      <c r="E2" s="168"/>
      <c r="F2" s="168"/>
      <c r="G2" s="168"/>
      <c r="H2" s="168"/>
      <c r="I2" s="168"/>
      <c r="J2" s="168"/>
      <c r="K2" s="168"/>
      <c r="L2" s="168"/>
      <c r="M2" s="168"/>
      <c r="N2" s="168"/>
      <c r="O2" s="168"/>
      <c r="P2" s="168"/>
    </row>
    <row r="3" spans="1:16" ht="16.5" customHeight="1">
      <c r="A3" s="169" t="s">
        <v>2</v>
      </c>
      <c r="B3" s="169"/>
      <c r="C3" s="169"/>
      <c r="D3" s="169"/>
      <c r="E3" s="169"/>
      <c r="P3" t="s">
        <v>3</v>
      </c>
    </row>
    <row r="4" spans="1:17" ht="20.25" customHeight="1">
      <c r="A4" s="135" t="s">
        <v>119</v>
      </c>
      <c r="B4" s="135"/>
      <c r="C4" s="135"/>
      <c r="D4" s="153"/>
      <c r="E4" s="154" t="s">
        <v>72</v>
      </c>
      <c r="F4" s="136" t="s">
        <v>258</v>
      </c>
      <c r="G4" s="136" t="s">
        <v>259</v>
      </c>
      <c r="H4" s="136" t="s">
        <v>260</v>
      </c>
      <c r="I4" s="136" t="s">
        <v>261</v>
      </c>
      <c r="J4" s="136" t="s">
        <v>262</v>
      </c>
      <c r="K4" s="136" t="s">
        <v>263</v>
      </c>
      <c r="L4" s="136" t="s">
        <v>264</v>
      </c>
      <c r="M4" s="136" t="s">
        <v>265</v>
      </c>
      <c r="N4" s="136" t="s">
        <v>266</v>
      </c>
      <c r="O4" s="136" t="s">
        <v>267</v>
      </c>
      <c r="P4" s="136" t="s">
        <v>268</v>
      </c>
      <c r="Q4" s="136" t="s">
        <v>269</v>
      </c>
    </row>
    <row r="5" spans="1:17" ht="25.5" customHeight="1">
      <c r="A5" s="135" t="s">
        <v>92</v>
      </c>
      <c r="B5" s="135"/>
      <c r="C5" s="154"/>
      <c r="D5" s="154" t="s">
        <v>93</v>
      </c>
      <c r="E5" s="154"/>
      <c r="F5" s="136"/>
      <c r="G5" s="136"/>
      <c r="H5" s="136"/>
      <c r="I5" s="136"/>
      <c r="J5" s="136"/>
      <c r="K5" s="136"/>
      <c r="L5" s="136"/>
      <c r="M5" s="136"/>
      <c r="N5" s="136"/>
      <c r="O5" s="136"/>
      <c r="P5" s="136"/>
      <c r="Q5" s="136"/>
    </row>
    <row r="6" spans="1:17" ht="25.5" customHeight="1">
      <c r="A6" s="155" t="s">
        <v>94</v>
      </c>
      <c r="B6" s="155" t="s">
        <v>95</v>
      </c>
      <c r="C6" s="156" t="s">
        <v>96</v>
      </c>
      <c r="D6" s="153"/>
      <c r="E6" s="153"/>
      <c r="F6" s="140"/>
      <c r="G6" s="140"/>
      <c r="H6" s="140"/>
      <c r="I6" s="140"/>
      <c r="J6" s="140"/>
      <c r="K6" s="140"/>
      <c r="L6" s="140"/>
      <c r="M6" s="140"/>
      <c r="N6" s="140"/>
      <c r="O6" s="140"/>
      <c r="P6" s="140"/>
      <c r="Q6" s="140"/>
    </row>
    <row r="7" spans="1:17" ht="25.5" customHeight="1">
      <c r="A7" s="170"/>
      <c r="B7" s="170"/>
      <c r="C7" s="171"/>
      <c r="D7" s="172"/>
      <c r="E7" s="172"/>
      <c r="F7" s="173"/>
      <c r="G7" s="173"/>
      <c r="H7" s="173"/>
      <c r="I7" s="173"/>
      <c r="J7" s="173"/>
      <c r="K7" s="173"/>
      <c r="L7" s="177"/>
      <c r="M7" s="173"/>
      <c r="N7" s="173"/>
      <c r="O7" s="173"/>
      <c r="P7" s="178"/>
      <c r="Q7" s="179"/>
    </row>
    <row r="8" spans="1:17" s="65" customFormat="1" ht="25.5" customHeight="1">
      <c r="A8" s="157"/>
      <c r="B8" s="157"/>
      <c r="C8" s="157"/>
      <c r="D8" s="174"/>
      <c r="E8" s="159"/>
      <c r="F8" s="159"/>
      <c r="G8" s="159"/>
      <c r="H8" s="159"/>
      <c r="I8" s="159"/>
      <c r="J8" s="159"/>
      <c r="K8" s="159"/>
      <c r="L8" s="159"/>
      <c r="M8" s="159"/>
      <c r="N8" s="159"/>
      <c r="O8" s="159"/>
      <c r="P8" s="160"/>
      <c r="Q8" s="180"/>
    </row>
    <row r="9" spans="1:23" ht="25.5" customHeight="1">
      <c r="A9" s="10"/>
      <c r="B9" s="162"/>
      <c r="C9" s="175"/>
      <c r="D9" s="162"/>
      <c r="E9" s="162"/>
      <c r="F9" s="162"/>
      <c r="G9" s="10"/>
      <c r="H9" s="10"/>
      <c r="I9" s="162"/>
      <c r="J9" s="162"/>
      <c r="K9" s="10"/>
      <c r="L9" s="162"/>
      <c r="M9" s="162"/>
      <c r="N9" s="162"/>
      <c r="O9" s="162"/>
      <c r="P9" s="10"/>
      <c r="Q9" s="181"/>
      <c r="R9" s="182"/>
      <c r="S9" s="182"/>
      <c r="T9" s="182"/>
      <c r="U9" s="182"/>
      <c r="V9" s="182"/>
      <c r="W9" s="182"/>
    </row>
    <row r="10" spans="1:22" ht="25.5" customHeight="1">
      <c r="A10" s="163" t="s">
        <v>270</v>
      </c>
      <c r="B10" s="176"/>
      <c r="C10" s="176"/>
      <c r="D10" s="176"/>
      <c r="E10" s="176"/>
      <c r="F10" s="176"/>
      <c r="G10" s="176"/>
      <c r="H10" s="176"/>
      <c r="I10" s="176"/>
      <c r="J10" s="176"/>
      <c r="K10" s="176"/>
      <c r="L10" s="176"/>
      <c r="M10" s="176"/>
      <c r="N10" s="176"/>
      <c r="O10" s="176"/>
      <c r="P10" s="176"/>
      <c r="Q10" s="176"/>
      <c r="R10" s="176"/>
      <c r="S10" s="176"/>
      <c r="T10" s="176"/>
      <c r="U10" s="176"/>
      <c r="V10" s="176"/>
    </row>
    <row r="11" ht="25.5" customHeight="1">
      <c r="G11" s="104"/>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xl/worksheets/sheet11.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C1">
      <selection activeCell="A3" sqref="A3:D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6" t="s">
        <v>271</v>
      </c>
    </row>
    <row r="2" spans="1:25" ht="69.75" customHeight="1">
      <c r="A2" s="151" t="s">
        <v>272</v>
      </c>
      <c r="B2" s="151"/>
      <c r="C2" s="151"/>
      <c r="D2" s="151"/>
      <c r="E2" s="151"/>
      <c r="F2" s="151"/>
      <c r="G2" s="151"/>
      <c r="H2" s="151"/>
      <c r="I2" s="151"/>
      <c r="J2" s="151"/>
      <c r="K2" s="151"/>
      <c r="L2" s="151"/>
      <c r="M2" s="151"/>
      <c r="N2" s="151"/>
      <c r="O2" s="151"/>
      <c r="P2" s="151"/>
      <c r="Q2" s="151"/>
      <c r="R2" s="151"/>
      <c r="S2" s="151"/>
      <c r="T2" s="151"/>
      <c r="U2" s="151"/>
      <c r="V2" s="151"/>
      <c r="W2" s="151"/>
      <c r="X2" s="151"/>
      <c r="Y2" s="151"/>
    </row>
    <row r="3" spans="1:25" ht="16.5" customHeight="1">
      <c r="A3" s="152" t="s">
        <v>2</v>
      </c>
      <c r="B3" s="152"/>
      <c r="C3" s="152"/>
      <c r="D3" s="152"/>
      <c r="Y3" s="167" t="s">
        <v>118</v>
      </c>
    </row>
    <row r="4" spans="1:25" ht="20.25" customHeight="1">
      <c r="A4" s="135" t="s">
        <v>119</v>
      </c>
      <c r="B4" s="135"/>
      <c r="C4" s="135"/>
      <c r="D4" s="153"/>
      <c r="E4" s="154" t="s">
        <v>72</v>
      </c>
      <c r="F4" s="139" t="s">
        <v>120</v>
      </c>
      <c r="G4" s="139"/>
      <c r="H4" s="139"/>
      <c r="I4" s="153"/>
      <c r="J4" s="164" t="s">
        <v>121</v>
      </c>
      <c r="K4" s="164"/>
      <c r="L4" s="164"/>
      <c r="M4" s="164"/>
      <c r="N4" s="164"/>
      <c r="O4" s="164"/>
      <c r="P4" s="164"/>
      <c r="Q4" s="164"/>
      <c r="R4" s="164"/>
      <c r="S4" s="164"/>
      <c r="T4" s="164"/>
      <c r="U4" s="136" t="s">
        <v>122</v>
      </c>
      <c r="V4" s="136" t="s">
        <v>123</v>
      </c>
      <c r="W4" s="136" t="s">
        <v>124</v>
      </c>
      <c r="X4" s="136" t="s">
        <v>125</v>
      </c>
      <c r="Y4" s="136" t="s">
        <v>126</v>
      </c>
    </row>
    <row r="5" spans="1:25" ht="25.5" customHeight="1">
      <c r="A5" s="135" t="s">
        <v>92</v>
      </c>
      <c r="B5" s="135"/>
      <c r="C5" s="154"/>
      <c r="D5" s="154" t="s">
        <v>93</v>
      </c>
      <c r="E5" s="154"/>
      <c r="F5" s="135" t="s">
        <v>127</v>
      </c>
      <c r="G5" s="135" t="s">
        <v>128</v>
      </c>
      <c r="H5" s="136" t="s">
        <v>129</v>
      </c>
      <c r="I5" s="164" t="s">
        <v>130</v>
      </c>
      <c r="J5" s="165" t="s">
        <v>127</v>
      </c>
      <c r="K5" s="165" t="s">
        <v>131</v>
      </c>
      <c r="L5" s="165" t="s">
        <v>132</v>
      </c>
      <c r="M5" s="165" t="s">
        <v>133</v>
      </c>
      <c r="N5" s="165" t="s">
        <v>134</v>
      </c>
      <c r="O5" s="165" t="s">
        <v>273</v>
      </c>
      <c r="P5" s="165" t="s">
        <v>136</v>
      </c>
      <c r="Q5" s="165" t="s">
        <v>137</v>
      </c>
      <c r="R5" s="165" t="s">
        <v>138</v>
      </c>
      <c r="S5" s="165" t="s">
        <v>139</v>
      </c>
      <c r="T5" s="165" t="s">
        <v>140</v>
      </c>
      <c r="U5" s="136"/>
      <c r="V5" s="136"/>
      <c r="W5" s="136"/>
      <c r="X5" s="136"/>
      <c r="Y5" s="136"/>
    </row>
    <row r="6" spans="1:25" ht="25.5" customHeight="1">
      <c r="A6" s="155" t="s">
        <v>94</v>
      </c>
      <c r="B6" s="155" t="s">
        <v>95</v>
      </c>
      <c r="C6" s="156" t="s">
        <v>96</v>
      </c>
      <c r="D6" s="153"/>
      <c r="E6" s="153"/>
      <c r="F6" s="139"/>
      <c r="G6" s="139"/>
      <c r="H6" s="140"/>
      <c r="I6" s="166"/>
      <c r="J6" s="166"/>
      <c r="K6" s="166"/>
      <c r="L6" s="166"/>
      <c r="M6" s="166"/>
      <c r="N6" s="166"/>
      <c r="O6" s="166"/>
      <c r="P6" s="166"/>
      <c r="Q6" s="166"/>
      <c r="R6" s="166"/>
      <c r="S6" s="166"/>
      <c r="T6" s="166"/>
      <c r="U6" s="140"/>
      <c r="V6" s="140"/>
      <c r="W6" s="140"/>
      <c r="X6" s="140"/>
      <c r="Y6" s="140"/>
    </row>
    <row r="7" spans="1:25" s="65" customFormat="1" ht="25.5" customHeight="1">
      <c r="A7" s="157"/>
      <c r="B7" s="157"/>
      <c r="C7" s="157"/>
      <c r="D7" s="158"/>
      <c r="E7" s="159"/>
      <c r="F7" s="160"/>
      <c r="G7" s="161"/>
      <c r="H7" s="159"/>
      <c r="I7" s="159"/>
      <c r="J7" s="160"/>
      <c r="K7" s="161"/>
      <c r="L7" s="159"/>
      <c r="M7" s="159"/>
      <c r="N7" s="159"/>
      <c r="O7" s="159"/>
      <c r="P7" s="159"/>
      <c r="Q7" s="159"/>
      <c r="R7" s="159"/>
      <c r="S7" s="159"/>
      <c r="T7" s="159"/>
      <c r="U7" s="159"/>
      <c r="V7" s="159"/>
      <c r="W7" s="159"/>
      <c r="X7" s="159"/>
      <c r="Y7" s="160"/>
    </row>
    <row r="8" spans="1:26" ht="25.5" customHeight="1">
      <c r="A8" s="162"/>
      <c r="B8" s="162"/>
      <c r="C8" s="162"/>
      <c r="D8" s="162"/>
      <c r="E8" s="162"/>
      <c r="F8" s="162"/>
      <c r="G8" s="10"/>
      <c r="H8" s="162"/>
      <c r="I8" s="162"/>
      <c r="J8" s="162"/>
      <c r="K8" s="162"/>
      <c r="L8" s="162"/>
      <c r="M8" s="162"/>
      <c r="N8" s="162"/>
      <c r="O8" s="162"/>
      <c r="P8" s="162"/>
      <c r="Q8" s="162"/>
      <c r="R8" s="162"/>
      <c r="S8" s="162"/>
      <c r="T8" s="162"/>
      <c r="U8" s="10"/>
      <c r="V8" s="162"/>
      <c r="W8" s="162"/>
      <c r="X8" s="10"/>
      <c r="Y8" s="162"/>
      <c r="Z8" s="104"/>
    </row>
    <row r="9" spans="1:25" ht="25.5" customHeight="1">
      <c r="A9" s="163" t="s">
        <v>274</v>
      </c>
      <c r="B9" s="163"/>
      <c r="C9" s="163"/>
      <c r="D9" s="163"/>
      <c r="E9" s="163"/>
      <c r="F9" s="163"/>
      <c r="G9" s="163"/>
      <c r="H9" s="163"/>
      <c r="I9" s="163"/>
      <c r="J9" s="163"/>
      <c r="K9" s="163"/>
      <c r="L9" s="163"/>
      <c r="M9" s="163"/>
      <c r="N9" s="163"/>
      <c r="O9" s="163"/>
      <c r="P9" s="163"/>
      <c r="S9" s="104"/>
      <c r="V9" s="104"/>
      <c r="W9" s="104"/>
      <c r="X9" s="104"/>
      <c r="Y9" s="104"/>
    </row>
    <row r="10" spans="4:20" ht="25.5" customHeight="1">
      <c r="D10" s="104"/>
      <c r="E10" s="104"/>
      <c r="F10" s="104"/>
      <c r="G10" s="104"/>
      <c r="H10" s="104"/>
      <c r="T10" s="104"/>
    </row>
    <row r="11" spans="4:20" ht="25.5" customHeight="1">
      <c r="D11" s="104"/>
      <c r="E11" s="104"/>
      <c r="F11" s="104"/>
      <c r="G11" s="104"/>
      <c r="H11" s="104"/>
      <c r="I11" s="104"/>
      <c r="J11" s="104"/>
      <c r="K11" s="104"/>
      <c r="L11" s="104"/>
      <c r="M11" s="104"/>
      <c r="N11" s="104"/>
      <c r="O11" s="104"/>
      <c r="P11" s="104"/>
      <c r="Q11" s="104"/>
      <c r="R11" s="104"/>
      <c r="S11" s="104"/>
      <c r="T11" s="104"/>
    </row>
    <row r="12" spans="6:10" ht="25.5" customHeight="1">
      <c r="F12" s="104"/>
      <c r="G12" s="104"/>
      <c r="I12" s="104"/>
      <c r="J12" s="10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2.xml><?xml version="1.0" encoding="utf-8"?>
<worksheet xmlns="http://schemas.openxmlformats.org/spreadsheetml/2006/main" xmlns:r="http://schemas.openxmlformats.org/officeDocument/2006/relationships">
  <dimension ref="A1:I25"/>
  <sheetViews>
    <sheetView showGridLines="0" workbookViewId="0" topLeftCell="A1">
      <selection activeCell="N36" sqref="N36"/>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6" t="s">
        <v>275</v>
      </c>
    </row>
    <row r="2" spans="1:7" ht="27" customHeight="1">
      <c r="A2" s="134" t="s">
        <v>276</v>
      </c>
      <c r="B2" s="134"/>
      <c r="C2" s="134"/>
      <c r="D2" s="134"/>
      <c r="E2" s="134"/>
      <c r="F2" s="134"/>
      <c r="G2" s="134"/>
    </row>
    <row r="3" ht="12.75" customHeight="1">
      <c r="G3" s="94" t="s">
        <v>3</v>
      </c>
    </row>
    <row r="4" spans="1:7" ht="24" customHeight="1">
      <c r="A4" s="135" t="s">
        <v>83</v>
      </c>
      <c r="B4" s="135" t="s">
        <v>277</v>
      </c>
      <c r="C4" s="135"/>
      <c r="D4" s="135"/>
      <c r="E4" s="135"/>
      <c r="F4" s="135"/>
      <c r="G4" s="135"/>
    </row>
    <row r="5" spans="1:7" ht="18" customHeight="1">
      <c r="A5" s="135"/>
      <c r="B5" s="136" t="s">
        <v>127</v>
      </c>
      <c r="C5" s="137" t="s">
        <v>191</v>
      </c>
      <c r="D5" s="136" t="s">
        <v>278</v>
      </c>
      <c r="E5" s="138" t="s">
        <v>279</v>
      </c>
      <c r="F5" s="138"/>
      <c r="G5" s="137" t="s">
        <v>280</v>
      </c>
    </row>
    <row r="6" spans="1:7" ht="27" customHeight="1">
      <c r="A6" s="139"/>
      <c r="B6" s="140"/>
      <c r="C6" s="141"/>
      <c r="D6" s="140"/>
      <c r="E6" s="140" t="s">
        <v>278</v>
      </c>
      <c r="F6" s="141" t="s">
        <v>196</v>
      </c>
      <c r="G6" s="141"/>
    </row>
    <row r="7" spans="1:7" s="65" customFormat="1" ht="27.75" customHeight="1">
      <c r="A7" s="142"/>
      <c r="B7" s="143"/>
      <c r="C7" s="144"/>
      <c r="D7" s="145"/>
      <c r="E7" s="145"/>
      <c r="F7" s="145"/>
      <c r="G7" s="143"/>
    </row>
    <row r="8" spans="1:8" ht="12.75" customHeight="1">
      <c r="A8" s="146"/>
      <c r="B8" s="146"/>
      <c r="C8" s="146"/>
      <c r="D8" s="146"/>
      <c r="E8" s="146"/>
      <c r="F8" s="146"/>
      <c r="G8" s="146"/>
      <c r="H8" s="104"/>
    </row>
    <row r="9" spans="1:8" ht="12.75" customHeight="1">
      <c r="A9" s="146"/>
      <c r="B9" s="146"/>
      <c r="C9" s="146"/>
      <c r="D9" s="146"/>
      <c r="E9" s="146"/>
      <c r="F9" s="146"/>
      <c r="G9" s="146"/>
      <c r="H9" s="104"/>
    </row>
    <row r="10" spans="1:8" ht="12.75" customHeight="1">
      <c r="A10" s="146"/>
      <c r="B10" s="146"/>
      <c r="C10" s="146"/>
      <c r="D10" s="146"/>
      <c r="E10" s="146"/>
      <c r="F10" s="146"/>
      <c r="G10" s="146"/>
      <c r="H10" s="104"/>
    </row>
    <row r="11" spans="1:8" ht="12.75" customHeight="1">
      <c r="A11" s="146"/>
      <c r="B11" s="146"/>
      <c r="C11" s="146"/>
      <c r="D11" s="146"/>
      <c r="E11" s="146"/>
      <c r="F11" s="146"/>
      <c r="G11" s="146"/>
      <c r="H11" s="104"/>
    </row>
    <row r="12" spans="1:9" ht="12.75" customHeight="1">
      <c r="A12" s="146"/>
      <c r="B12" s="146"/>
      <c r="C12" s="146"/>
      <c r="D12" s="146"/>
      <c r="E12" s="146"/>
      <c r="F12" s="146"/>
      <c r="G12" s="146"/>
      <c r="H12" s="104"/>
      <c r="I12" s="104"/>
    </row>
    <row r="13" spans="1:9" ht="12.75" customHeight="1">
      <c r="A13" s="146"/>
      <c r="B13" s="146"/>
      <c r="C13" s="146"/>
      <c r="D13" s="146"/>
      <c r="E13" s="146"/>
      <c r="F13" s="146"/>
      <c r="G13" s="146"/>
      <c r="I13" s="104"/>
    </row>
    <row r="14" spans="1:7" s="133" customFormat="1" ht="16.5" customHeight="1">
      <c r="A14" s="147" t="s">
        <v>281</v>
      </c>
      <c r="B14" s="148"/>
      <c r="C14" s="148"/>
      <c r="D14" s="148"/>
      <c r="E14" s="148"/>
      <c r="F14" s="148"/>
      <c r="G14" s="148"/>
    </row>
    <row r="15" spans="1:7" s="133" customFormat="1" ht="16.5" customHeight="1">
      <c r="A15" s="149" t="s">
        <v>282</v>
      </c>
      <c r="B15" s="149"/>
      <c r="C15" s="149"/>
      <c r="D15" s="149"/>
      <c r="E15" s="149"/>
      <c r="F15" s="149"/>
      <c r="G15" s="149"/>
    </row>
    <row r="16" spans="1:7" s="133" customFormat="1" ht="16.5" customHeight="1">
      <c r="A16" s="150" t="s">
        <v>283</v>
      </c>
      <c r="B16" s="150"/>
      <c r="C16" s="150"/>
      <c r="D16" s="150"/>
      <c r="E16" s="150"/>
      <c r="F16" s="150"/>
      <c r="G16" s="150"/>
    </row>
    <row r="17" spans="2:4" ht="12.75" customHeight="1">
      <c r="B17" s="104"/>
      <c r="C17" s="104"/>
      <c r="D17" s="104"/>
    </row>
    <row r="18" spans="2:5" ht="12.75" customHeight="1">
      <c r="B18" s="104"/>
      <c r="C18" s="104"/>
      <c r="D18" s="104"/>
      <c r="E18" s="104"/>
    </row>
    <row r="19" spans="2:5" ht="12.75" customHeight="1">
      <c r="B19" s="104"/>
      <c r="C19" s="104"/>
      <c r="E19" s="104"/>
    </row>
    <row r="20" spans="2:6" ht="12.75" customHeight="1">
      <c r="B20" s="104"/>
      <c r="C20" s="104"/>
      <c r="D20" s="104"/>
      <c r="E20" s="104"/>
      <c r="F20" s="104"/>
    </row>
    <row r="21" spans="3:6" ht="12.75" customHeight="1">
      <c r="C21" s="104"/>
      <c r="D21" s="104"/>
      <c r="F21" s="104"/>
    </row>
    <row r="22" spans="3:6" ht="12.75" customHeight="1">
      <c r="C22" s="104"/>
      <c r="D22" s="104"/>
      <c r="F22" s="104"/>
    </row>
    <row r="23" ht="12.75" customHeight="1">
      <c r="C23" s="104"/>
    </row>
    <row r="24" ht="12.75" customHeight="1">
      <c r="D24" s="104"/>
    </row>
    <row r="25" ht="12.75" customHeight="1">
      <c r="D25" s="104"/>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dimension ref="A1:IV19"/>
  <sheetViews>
    <sheetView showGridLines="0" view="pageBreakPreview" zoomScale="77" zoomScaleSheetLayoutView="77" workbookViewId="0" topLeftCell="A3">
      <selection activeCell="J9" sqref="J9"/>
    </sheetView>
  </sheetViews>
  <sheetFormatPr defaultColWidth="9.16015625" defaultRowHeight="11.25"/>
  <cols>
    <col min="1" max="1" width="11.5" style="0" customWidth="1"/>
    <col min="2" max="2" width="22.66015625" style="0" customWidth="1"/>
    <col min="3" max="3" width="23.16015625" style="0" customWidth="1"/>
    <col min="4" max="6" width="13.5" style="0" customWidth="1"/>
    <col min="7" max="10" width="23.66015625" style="0" customWidth="1"/>
    <col min="11" max="11" width="18.83203125" style="0" customWidth="1"/>
    <col min="12" max="12" width="19" style="0" customWidth="1"/>
  </cols>
  <sheetData>
    <row r="1" spans="1:12" ht="18" customHeight="1">
      <c r="A1" s="105"/>
      <c r="L1" s="91"/>
    </row>
    <row r="2" spans="1:12" ht="26.25" customHeight="1">
      <c r="A2" s="106" t="s">
        <v>284</v>
      </c>
      <c r="B2" s="106"/>
      <c r="C2" s="106"/>
      <c r="D2" s="106"/>
      <c r="E2" s="106"/>
      <c r="F2" s="106"/>
      <c r="G2" s="106"/>
      <c r="H2" s="106"/>
      <c r="I2" s="106"/>
      <c r="J2" s="106"/>
      <c r="K2" s="106"/>
      <c r="L2" s="106"/>
    </row>
    <row r="3" spans="1:256" ht="30.75" customHeight="1">
      <c r="A3" s="66" t="s">
        <v>285</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row>
    <row r="4" spans="1:12" ht="26.25" customHeight="1">
      <c r="A4" s="107" t="s">
        <v>2</v>
      </c>
      <c r="B4" s="108"/>
      <c r="C4" s="108"/>
      <c r="D4" s="108"/>
      <c r="E4" s="108"/>
      <c r="F4" s="108"/>
      <c r="G4" s="108"/>
      <c r="H4" s="108"/>
      <c r="I4" s="108"/>
      <c r="J4" s="108"/>
      <c r="K4" s="108"/>
      <c r="L4" s="129" t="s">
        <v>3</v>
      </c>
    </row>
    <row r="5" spans="1:12" ht="26.25" customHeight="1">
      <c r="A5" s="109" t="s">
        <v>82</v>
      </c>
      <c r="B5" s="109" t="s">
        <v>286</v>
      </c>
      <c r="C5" s="110" t="s">
        <v>287</v>
      </c>
      <c r="D5" s="109" t="s">
        <v>288</v>
      </c>
      <c r="E5" s="111" t="s">
        <v>289</v>
      </c>
      <c r="F5" s="109"/>
      <c r="G5" s="109" t="s">
        <v>290</v>
      </c>
      <c r="H5" s="109" t="s">
        <v>291</v>
      </c>
      <c r="I5" s="109" t="s">
        <v>292</v>
      </c>
      <c r="J5" s="109" t="s">
        <v>293</v>
      </c>
      <c r="K5" s="109" t="s">
        <v>294</v>
      </c>
      <c r="L5" s="111" t="s">
        <v>295</v>
      </c>
    </row>
    <row r="6" spans="1:12" ht="36" customHeight="1">
      <c r="A6" s="112"/>
      <c r="B6" s="112"/>
      <c r="C6" s="113"/>
      <c r="D6" s="114"/>
      <c r="E6" s="115" t="s">
        <v>80</v>
      </c>
      <c r="F6" s="116" t="s">
        <v>296</v>
      </c>
      <c r="G6" s="112"/>
      <c r="H6" s="112"/>
      <c r="I6" s="112"/>
      <c r="J6" s="112"/>
      <c r="K6" s="112"/>
      <c r="L6" s="114"/>
    </row>
    <row r="7" spans="1:12" s="65" customFormat="1" ht="25.5" customHeight="1">
      <c r="A7" s="117" t="s">
        <v>222</v>
      </c>
      <c r="B7" s="118" t="s">
        <v>166</v>
      </c>
      <c r="C7" s="119"/>
      <c r="D7" s="120">
        <f>D8+D9+D10+D11+D12+D13+D14+D15+D16</f>
        <v>319</v>
      </c>
      <c r="E7" s="120"/>
      <c r="F7" s="120">
        <f>F8+F9+F10+F11+F12+F13+F14+F15+F16</f>
        <v>319</v>
      </c>
      <c r="G7" s="121"/>
      <c r="H7" s="121"/>
      <c r="I7" s="121"/>
      <c r="J7" s="121"/>
      <c r="K7" s="121"/>
      <c r="L7" s="130"/>
    </row>
    <row r="8" spans="1:12" ht="58.5" customHeight="1">
      <c r="A8" s="122" t="s">
        <v>222</v>
      </c>
      <c r="B8" s="123" t="s">
        <v>297</v>
      </c>
      <c r="C8" s="123" t="s">
        <v>298</v>
      </c>
      <c r="D8" s="124">
        <v>22</v>
      </c>
      <c r="E8" s="124"/>
      <c r="F8" s="124">
        <v>22</v>
      </c>
      <c r="G8" s="125"/>
      <c r="H8" s="126" t="s">
        <v>299</v>
      </c>
      <c r="I8" s="131" t="s">
        <v>300</v>
      </c>
      <c r="J8" s="131" t="s">
        <v>301</v>
      </c>
      <c r="K8" s="128" t="s">
        <v>302</v>
      </c>
      <c r="L8" s="128" t="s">
        <v>303</v>
      </c>
    </row>
    <row r="9" spans="1:12" ht="51" customHeight="1">
      <c r="A9" s="122" t="s">
        <v>222</v>
      </c>
      <c r="B9" s="123" t="s">
        <v>304</v>
      </c>
      <c r="C9" s="123" t="s">
        <v>298</v>
      </c>
      <c r="D9" s="124">
        <v>4</v>
      </c>
      <c r="E9" s="124"/>
      <c r="F9" s="127">
        <v>4</v>
      </c>
      <c r="G9" s="128"/>
      <c r="H9" s="126" t="s">
        <v>299</v>
      </c>
      <c r="I9" s="131" t="s">
        <v>305</v>
      </c>
      <c r="J9" s="131" t="s">
        <v>306</v>
      </c>
      <c r="K9" s="128" t="s">
        <v>302</v>
      </c>
      <c r="L9" s="128" t="s">
        <v>303</v>
      </c>
    </row>
    <row r="10" spans="1:12" ht="87" customHeight="1">
      <c r="A10" s="122" t="s">
        <v>222</v>
      </c>
      <c r="B10" s="123" t="s">
        <v>307</v>
      </c>
      <c r="C10" s="123" t="s">
        <v>298</v>
      </c>
      <c r="D10" s="124">
        <v>7</v>
      </c>
      <c r="E10" s="124"/>
      <c r="F10" s="127">
        <v>7</v>
      </c>
      <c r="G10" s="128"/>
      <c r="H10" s="126" t="s">
        <v>299</v>
      </c>
      <c r="I10" s="132" t="s">
        <v>308</v>
      </c>
      <c r="J10" s="131" t="s">
        <v>309</v>
      </c>
      <c r="K10" s="128" t="s">
        <v>302</v>
      </c>
      <c r="L10" s="128" t="s">
        <v>303</v>
      </c>
    </row>
    <row r="11" spans="1:12" ht="78" customHeight="1">
      <c r="A11" s="122" t="s">
        <v>222</v>
      </c>
      <c r="B11" s="123" t="s">
        <v>310</v>
      </c>
      <c r="C11" s="123" t="s">
        <v>298</v>
      </c>
      <c r="D11" s="124">
        <v>21</v>
      </c>
      <c r="E11" s="124"/>
      <c r="F11" s="127">
        <v>21</v>
      </c>
      <c r="G11" s="128"/>
      <c r="H11" s="126" t="s">
        <v>299</v>
      </c>
      <c r="I11" s="131" t="s">
        <v>311</v>
      </c>
      <c r="J11" s="131" t="s">
        <v>312</v>
      </c>
      <c r="K11" s="128" t="s">
        <v>302</v>
      </c>
      <c r="L11" s="128" t="s">
        <v>303</v>
      </c>
    </row>
    <row r="12" spans="1:12" ht="51" customHeight="1">
      <c r="A12" s="122" t="s">
        <v>222</v>
      </c>
      <c r="B12" s="123" t="s">
        <v>313</v>
      </c>
      <c r="C12" s="123" t="s">
        <v>298</v>
      </c>
      <c r="D12" s="124">
        <v>2</v>
      </c>
      <c r="E12" s="124"/>
      <c r="F12" s="127">
        <v>2</v>
      </c>
      <c r="G12" s="128"/>
      <c r="H12" s="126" t="s">
        <v>299</v>
      </c>
      <c r="I12" s="131" t="s">
        <v>314</v>
      </c>
      <c r="J12" s="131" t="s">
        <v>315</v>
      </c>
      <c r="K12" s="128" t="s">
        <v>302</v>
      </c>
      <c r="L12" s="128" t="s">
        <v>303</v>
      </c>
    </row>
    <row r="13" spans="1:12" ht="51" customHeight="1">
      <c r="A13" s="122" t="s">
        <v>222</v>
      </c>
      <c r="B13" s="123" t="s">
        <v>316</v>
      </c>
      <c r="C13" s="123" t="s">
        <v>298</v>
      </c>
      <c r="D13" s="124">
        <v>40</v>
      </c>
      <c r="E13" s="124"/>
      <c r="F13" s="127">
        <v>40</v>
      </c>
      <c r="G13" s="128"/>
      <c r="H13" s="126" t="s">
        <v>299</v>
      </c>
      <c r="I13" s="131" t="s">
        <v>317</v>
      </c>
      <c r="J13" s="131" t="s">
        <v>318</v>
      </c>
      <c r="K13" s="128" t="s">
        <v>302</v>
      </c>
      <c r="L13" s="128" t="s">
        <v>303</v>
      </c>
    </row>
    <row r="14" spans="1:12" ht="51" customHeight="1">
      <c r="A14" s="122" t="s">
        <v>222</v>
      </c>
      <c r="B14" s="123" t="s">
        <v>319</v>
      </c>
      <c r="C14" s="123" t="s">
        <v>298</v>
      </c>
      <c r="D14" s="124">
        <v>7</v>
      </c>
      <c r="E14" s="124"/>
      <c r="F14" s="127">
        <v>7</v>
      </c>
      <c r="G14" s="128"/>
      <c r="H14" s="126" t="s">
        <v>299</v>
      </c>
      <c r="I14" s="131" t="s">
        <v>320</v>
      </c>
      <c r="J14" s="131" t="s">
        <v>320</v>
      </c>
      <c r="K14" s="128" t="s">
        <v>302</v>
      </c>
      <c r="L14" s="128" t="s">
        <v>303</v>
      </c>
    </row>
    <row r="15" spans="1:12" ht="51" customHeight="1">
      <c r="A15" s="122" t="s">
        <v>222</v>
      </c>
      <c r="B15" s="123" t="s">
        <v>321</v>
      </c>
      <c r="C15" s="123" t="s">
        <v>298</v>
      </c>
      <c r="D15" s="124">
        <v>152</v>
      </c>
      <c r="E15" s="124"/>
      <c r="F15" s="127">
        <v>152</v>
      </c>
      <c r="G15" s="128"/>
      <c r="H15" s="126" t="s">
        <v>299</v>
      </c>
      <c r="I15" s="131" t="s">
        <v>322</v>
      </c>
      <c r="J15" s="131" t="s">
        <v>323</v>
      </c>
      <c r="K15" s="128" t="s">
        <v>302</v>
      </c>
      <c r="L15" s="128" t="s">
        <v>303</v>
      </c>
    </row>
    <row r="16" spans="1:12" ht="57" customHeight="1">
      <c r="A16" s="122" t="s">
        <v>222</v>
      </c>
      <c r="B16" s="123" t="s">
        <v>324</v>
      </c>
      <c r="C16" s="123" t="s">
        <v>298</v>
      </c>
      <c r="D16" s="124">
        <v>64</v>
      </c>
      <c r="E16" s="124"/>
      <c r="F16" s="124">
        <v>64</v>
      </c>
      <c r="G16" s="128"/>
      <c r="H16" s="126" t="s">
        <v>299</v>
      </c>
      <c r="I16" s="131" t="s">
        <v>325</v>
      </c>
      <c r="J16" s="131" t="s">
        <v>325</v>
      </c>
      <c r="K16" s="128" t="s">
        <v>302</v>
      </c>
      <c r="L16" s="128" t="s">
        <v>303</v>
      </c>
    </row>
    <row r="17" spans="1:12" ht="26.25" customHeight="1">
      <c r="A17" s="105" t="s">
        <v>326</v>
      </c>
      <c r="B17" s="104"/>
      <c r="C17" s="104"/>
      <c r="D17" s="104"/>
      <c r="E17" s="104"/>
      <c r="F17" s="104"/>
      <c r="G17" s="104"/>
      <c r="H17" s="104"/>
      <c r="I17" s="104"/>
      <c r="J17" s="104"/>
      <c r="K17" s="104"/>
      <c r="L17" s="104"/>
    </row>
    <row r="18" spans="2:10" ht="25.5" customHeight="1">
      <c r="B18" s="104"/>
      <c r="C18" s="104"/>
      <c r="D18" s="104"/>
      <c r="E18" s="104"/>
      <c r="F18" s="104"/>
      <c r="J18" s="104"/>
    </row>
    <row r="19" spans="4:6" ht="25.5" customHeight="1">
      <c r="D19" s="104"/>
      <c r="E19" s="104"/>
      <c r="F19" s="104"/>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13888888888889" right="0.7513888888888889" top="0.8027777777777778" bottom="0.8027777777777778" header="0.5" footer="0.5"/>
  <pageSetup horizontalDpi="600" verticalDpi="600" orientation="landscape" scale="64"/>
</worksheet>
</file>

<file path=xl/worksheets/sheet14.xml><?xml version="1.0" encoding="utf-8"?>
<worksheet xmlns="http://schemas.openxmlformats.org/spreadsheetml/2006/main" xmlns:r="http://schemas.openxmlformats.org/officeDocument/2006/relationships">
  <dimension ref="A1:M12"/>
  <sheetViews>
    <sheetView showGridLines="0" tabSelected="1" view="pageBreakPreview" zoomScale="64" zoomScaleSheetLayoutView="64" workbookViewId="0" topLeftCell="A1">
      <selection activeCell="J8" sqref="J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66" t="s">
        <v>327</v>
      </c>
      <c r="L1" s="91"/>
    </row>
    <row r="2" spans="1:12" ht="23.25" customHeight="1">
      <c r="A2" s="67" t="s">
        <v>328</v>
      </c>
      <c r="B2" s="67"/>
      <c r="C2" s="67"/>
      <c r="D2" s="67"/>
      <c r="E2" s="67"/>
      <c r="F2" s="67"/>
      <c r="G2" s="67"/>
      <c r="H2" s="67"/>
      <c r="I2" s="67"/>
      <c r="J2" s="67"/>
      <c r="K2" s="67"/>
      <c r="L2" s="67"/>
    </row>
    <row r="3" spans="1:12" ht="23.25" customHeight="1">
      <c r="A3" s="68"/>
      <c r="B3" s="68"/>
      <c r="C3" s="68"/>
      <c r="D3" s="68"/>
      <c r="E3" s="68"/>
      <c r="F3" s="68"/>
      <c r="G3" s="68"/>
      <c r="H3" s="68"/>
      <c r="I3" s="68"/>
      <c r="J3" s="68"/>
      <c r="K3" s="68"/>
      <c r="L3" s="92" t="s">
        <v>3</v>
      </c>
    </row>
    <row r="4" spans="1:13" ht="23.25" customHeight="1">
      <c r="A4" s="69" t="s">
        <v>329</v>
      </c>
      <c r="B4" s="70" t="s">
        <v>330</v>
      </c>
      <c r="C4" s="71"/>
      <c r="D4" s="71"/>
      <c r="E4" s="71"/>
      <c r="F4" s="71"/>
      <c r="G4" s="72"/>
      <c r="H4" s="73"/>
      <c r="I4" s="93" t="s">
        <v>331</v>
      </c>
      <c r="J4" s="74" t="s">
        <v>332</v>
      </c>
      <c r="K4" s="74" t="s">
        <v>333</v>
      </c>
      <c r="L4" s="74"/>
      <c r="M4" s="94"/>
    </row>
    <row r="5" spans="1:13" ht="23.25" customHeight="1">
      <c r="A5" s="74"/>
      <c r="B5" s="75" t="s">
        <v>288</v>
      </c>
      <c r="C5" s="70" t="s">
        <v>334</v>
      </c>
      <c r="D5" s="72"/>
      <c r="E5" s="72"/>
      <c r="F5" s="73"/>
      <c r="G5" s="76" t="s">
        <v>335</v>
      </c>
      <c r="H5" s="77"/>
      <c r="I5" s="79"/>
      <c r="J5" s="74"/>
      <c r="K5" s="74" t="s">
        <v>336</v>
      </c>
      <c r="L5" s="74" t="s">
        <v>337</v>
      </c>
      <c r="M5" s="94"/>
    </row>
    <row r="6" spans="1:13" ht="47.25" customHeight="1">
      <c r="A6" s="74"/>
      <c r="B6" s="74"/>
      <c r="C6" s="78" t="s">
        <v>338</v>
      </c>
      <c r="D6" s="78" t="s">
        <v>339</v>
      </c>
      <c r="E6" s="78" t="s">
        <v>340</v>
      </c>
      <c r="F6" s="78" t="s">
        <v>341</v>
      </c>
      <c r="G6" s="79" t="s">
        <v>120</v>
      </c>
      <c r="H6" s="79" t="s">
        <v>342</v>
      </c>
      <c r="I6" s="95"/>
      <c r="J6" s="74"/>
      <c r="K6" s="74"/>
      <c r="L6" s="74"/>
      <c r="M6" s="94"/>
    </row>
    <row r="7" spans="1:13" s="65" customFormat="1" ht="22.5" customHeight="1">
      <c r="A7" s="80" t="s">
        <v>166</v>
      </c>
      <c r="B7" s="81"/>
      <c r="C7" s="81"/>
      <c r="D7" s="82"/>
      <c r="E7" s="83"/>
      <c r="F7" s="81"/>
      <c r="G7" s="81"/>
      <c r="H7" s="82"/>
      <c r="I7" s="96"/>
      <c r="J7" s="97"/>
      <c r="K7" s="96"/>
      <c r="L7" s="96"/>
      <c r="M7" s="98"/>
    </row>
    <row r="8" spans="1:12" ht="318.75" customHeight="1">
      <c r="A8" s="84" t="s">
        <v>87</v>
      </c>
      <c r="B8" s="85">
        <v>2167.37</v>
      </c>
      <c r="C8" s="85">
        <v>1801.1</v>
      </c>
      <c r="D8" s="86"/>
      <c r="E8" s="87"/>
      <c r="F8" s="85">
        <v>366.27</v>
      </c>
      <c r="G8" s="85">
        <v>1848.37</v>
      </c>
      <c r="H8" s="86">
        <v>319</v>
      </c>
      <c r="I8" s="99"/>
      <c r="J8" s="100" t="s">
        <v>343</v>
      </c>
      <c r="K8" s="101" t="s">
        <v>344</v>
      </c>
      <c r="L8" s="101" t="s">
        <v>345</v>
      </c>
    </row>
    <row r="9" spans="1:13" ht="150" customHeight="1">
      <c r="A9" s="88"/>
      <c r="B9" s="89"/>
      <c r="C9" s="89"/>
      <c r="D9" s="90"/>
      <c r="E9" s="90"/>
      <c r="F9" s="89"/>
      <c r="G9" s="89"/>
      <c r="H9" s="89"/>
      <c r="I9" s="102"/>
      <c r="J9" s="102"/>
      <c r="K9" s="101"/>
      <c r="L9" s="101"/>
      <c r="M9" s="103"/>
    </row>
    <row r="10" ht="22.5" customHeight="1"/>
    <row r="11" ht="22.5" customHeight="1"/>
    <row r="12" ht="22.5" customHeight="1">
      <c r="L12" s="104"/>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5.xml><?xml version="1.0" encoding="utf-8"?>
<worksheet xmlns="http://schemas.openxmlformats.org/spreadsheetml/2006/main" xmlns:r="http://schemas.openxmlformats.org/officeDocument/2006/relationships">
  <dimension ref="A1:R51"/>
  <sheetViews>
    <sheetView showGridLines="0" view="pageBreakPreview" zoomScaleSheetLayoutView="100" workbookViewId="0" topLeftCell="A1">
      <selection activeCell="B28" sqref="B28"/>
    </sheetView>
  </sheetViews>
  <sheetFormatPr defaultColWidth="9.16015625" defaultRowHeight="12.75" customHeight="1"/>
  <cols>
    <col min="1" max="1" width="27.5" style="0" customWidth="1"/>
    <col min="2" max="2" width="25.66015625" style="0" customWidth="1"/>
    <col min="3" max="3" width="12.5" style="0" customWidth="1"/>
    <col min="4" max="5" width="6.33203125" style="0" customWidth="1"/>
    <col min="6" max="6" width="10.5" style="0" customWidth="1"/>
    <col min="7" max="7" width="10.33203125" style="0" customWidth="1"/>
    <col min="8" max="8" width="11.16015625" style="0" customWidth="1"/>
    <col min="9" max="12" width="8.33203125" style="0" customWidth="1"/>
    <col min="13" max="13" width="11.16015625" style="0" customWidth="1"/>
    <col min="14" max="17" width="8.33203125" style="0" customWidth="1"/>
    <col min="18" max="18" width="9" style="0" customWidth="1"/>
    <col min="19" max="255" width="9.16015625" style="0" customWidth="1"/>
  </cols>
  <sheetData>
    <row r="1" spans="1:18" ht="33" customHeight="1">
      <c r="A1" s="17" t="s">
        <v>346</v>
      </c>
      <c r="B1" s="18"/>
      <c r="C1" s="18"/>
      <c r="D1" s="18"/>
      <c r="E1" s="18"/>
      <c r="F1" s="18"/>
      <c r="G1" s="18"/>
      <c r="H1" s="18"/>
      <c r="I1" s="18"/>
      <c r="J1" s="18"/>
      <c r="K1" s="18"/>
      <c r="L1" s="18"/>
      <c r="M1" s="18"/>
      <c r="N1" s="18"/>
      <c r="O1" s="18"/>
      <c r="P1" s="18"/>
      <c r="Q1" s="18"/>
      <c r="R1" s="45"/>
    </row>
    <row r="2" spans="1:18" ht="21.75" customHeight="1">
      <c r="A2" s="19" t="s">
        <v>347</v>
      </c>
      <c r="B2" s="19"/>
      <c r="C2" s="19"/>
      <c r="D2" s="19"/>
      <c r="E2" s="19"/>
      <c r="F2" s="19"/>
      <c r="G2" s="19"/>
      <c r="H2" s="19"/>
      <c r="I2" s="19"/>
      <c r="J2" s="19"/>
      <c r="K2" s="19"/>
      <c r="L2" s="19"/>
      <c r="M2" s="19"/>
      <c r="N2" s="19"/>
      <c r="O2" s="19"/>
      <c r="P2" s="19"/>
      <c r="Q2" s="19"/>
      <c r="R2" s="45"/>
    </row>
    <row r="3" spans="1:18" ht="18" customHeight="1">
      <c r="A3" s="20" t="s">
        <v>348</v>
      </c>
      <c r="B3" s="18"/>
      <c r="C3" s="18"/>
      <c r="D3" s="18"/>
      <c r="E3" s="18"/>
      <c r="F3" s="18"/>
      <c r="G3" s="18"/>
      <c r="H3" s="18"/>
      <c r="I3" s="18"/>
      <c r="J3" s="18"/>
      <c r="K3" s="18"/>
      <c r="L3" s="18"/>
      <c r="M3" s="18"/>
      <c r="N3" s="18"/>
      <c r="O3" s="18"/>
      <c r="P3" s="59" t="s">
        <v>349</v>
      </c>
      <c r="Q3" s="59"/>
      <c r="R3" s="45"/>
    </row>
    <row r="4" spans="1:18" ht="30" customHeight="1">
      <c r="A4" s="47" t="s">
        <v>350</v>
      </c>
      <c r="B4" s="47" t="s">
        <v>351</v>
      </c>
      <c r="C4" s="47" t="s">
        <v>352</v>
      </c>
      <c r="D4" s="47" t="s">
        <v>353</v>
      </c>
      <c r="E4" s="47" t="s">
        <v>354</v>
      </c>
      <c r="F4" s="24" t="s">
        <v>289</v>
      </c>
      <c r="G4" s="24"/>
      <c r="H4" s="24"/>
      <c r="I4" s="24"/>
      <c r="J4" s="24"/>
      <c r="K4" s="24"/>
      <c r="L4" s="24"/>
      <c r="M4" s="24"/>
      <c r="N4" s="24"/>
      <c r="O4" s="24"/>
      <c r="P4" s="43"/>
      <c r="Q4" s="43"/>
      <c r="R4" s="45"/>
    </row>
    <row r="5" spans="1:18" ht="30" customHeight="1">
      <c r="A5" s="47"/>
      <c r="B5" s="47"/>
      <c r="C5" s="47"/>
      <c r="D5" s="47"/>
      <c r="E5" s="47"/>
      <c r="F5" s="24" t="s">
        <v>166</v>
      </c>
      <c r="G5" s="26" t="s">
        <v>73</v>
      </c>
      <c r="H5" s="27"/>
      <c r="I5" s="27"/>
      <c r="J5" s="27" t="s">
        <v>355</v>
      </c>
      <c r="K5" s="27" t="s">
        <v>75</v>
      </c>
      <c r="L5" s="27" t="s">
        <v>356</v>
      </c>
      <c r="M5" s="27" t="s">
        <v>77</v>
      </c>
      <c r="N5" s="27" t="s">
        <v>78</v>
      </c>
      <c r="O5" s="27" t="s">
        <v>81</v>
      </c>
      <c r="P5" s="27" t="s">
        <v>79</v>
      </c>
      <c r="Q5" s="27" t="s">
        <v>80</v>
      </c>
      <c r="R5" s="45"/>
    </row>
    <row r="6" spans="1:18" ht="34.5" customHeight="1">
      <c r="A6" s="47"/>
      <c r="B6" s="47"/>
      <c r="C6" s="47"/>
      <c r="D6" s="47"/>
      <c r="E6" s="47"/>
      <c r="F6" s="29"/>
      <c r="G6" s="30" t="s">
        <v>127</v>
      </c>
      <c r="H6" s="31" t="s">
        <v>84</v>
      </c>
      <c r="I6" s="27" t="s">
        <v>85</v>
      </c>
      <c r="J6" s="27"/>
      <c r="K6" s="27"/>
      <c r="L6" s="27"/>
      <c r="M6" s="27"/>
      <c r="N6" s="27"/>
      <c r="O6" s="27"/>
      <c r="P6" s="27"/>
      <c r="Q6" s="27"/>
      <c r="R6" s="45"/>
    </row>
    <row r="7" spans="1:18" ht="30" customHeight="1">
      <c r="A7" s="48" t="s">
        <v>357</v>
      </c>
      <c r="B7" s="48" t="s">
        <v>358</v>
      </c>
      <c r="C7" s="33" t="s">
        <v>359</v>
      </c>
      <c r="D7" s="49">
        <v>60</v>
      </c>
      <c r="E7" s="50" t="s">
        <v>360</v>
      </c>
      <c r="F7" s="35">
        <f>G7</f>
        <v>20</v>
      </c>
      <c r="G7" s="36">
        <v>20</v>
      </c>
      <c r="H7" s="36">
        <v>20</v>
      </c>
      <c r="I7" s="60"/>
      <c r="J7" s="48"/>
      <c r="K7" s="60"/>
      <c r="L7" s="60"/>
      <c r="M7" s="60"/>
      <c r="N7" s="35"/>
      <c r="O7" s="61"/>
      <c r="P7" s="35"/>
      <c r="Q7" s="64"/>
      <c r="R7" s="46"/>
    </row>
    <row r="8" spans="1:18" ht="21.75" customHeight="1">
      <c r="A8" s="51"/>
      <c r="B8" s="51" t="s">
        <v>361</v>
      </c>
      <c r="C8" s="33" t="s">
        <v>359</v>
      </c>
      <c r="D8" s="52">
        <v>59</v>
      </c>
      <c r="E8" s="52" t="s">
        <v>362</v>
      </c>
      <c r="F8" s="35">
        <f aca="true" t="shared" si="0" ref="F8:F49">G8</f>
        <v>4</v>
      </c>
      <c r="G8" s="36">
        <v>4</v>
      </c>
      <c r="H8" s="36">
        <v>4</v>
      </c>
      <c r="I8" s="37"/>
      <c r="J8" s="51"/>
      <c r="K8" s="37"/>
      <c r="L8" s="37"/>
      <c r="M8" s="37"/>
      <c r="N8" s="37"/>
      <c r="O8" s="37"/>
      <c r="P8" s="44"/>
      <c r="Q8" s="37"/>
      <c r="R8" s="45"/>
    </row>
    <row r="9" spans="1:18" ht="21.75" customHeight="1">
      <c r="A9" s="51"/>
      <c r="B9" s="51" t="s">
        <v>363</v>
      </c>
      <c r="C9" s="33" t="s">
        <v>359</v>
      </c>
      <c r="D9" s="52">
        <v>60</v>
      </c>
      <c r="E9" s="52" t="s">
        <v>364</v>
      </c>
      <c r="F9" s="35">
        <f t="shared" si="0"/>
        <v>1.5</v>
      </c>
      <c r="G9" s="36">
        <v>1.5</v>
      </c>
      <c r="H9" s="36">
        <v>1.5</v>
      </c>
      <c r="I9" s="37"/>
      <c r="J9" s="51"/>
      <c r="K9" s="37"/>
      <c r="L9" s="37"/>
      <c r="M9" s="37"/>
      <c r="N9" s="37"/>
      <c r="O9" s="37"/>
      <c r="P9" s="44"/>
      <c r="Q9" s="37"/>
      <c r="R9" s="45"/>
    </row>
    <row r="10" spans="1:18" ht="21.75" customHeight="1">
      <c r="A10" s="53"/>
      <c r="B10" s="53" t="s">
        <v>365</v>
      </c>
      <c r="C10" s="33" t="s">
        <v>359</v>
      </c>
      <c r="D10" s="52">
        <v>10</v>
      </c>
      <c r="E10" s="52" t="s">
        <v>364</v>
      </c>
      <c r="F10" s="35">
        <f t="shared" si="0"/>
        <v>3</v>
      </c>
      <c r="G10" s="36">
        <v>3</v>
      </c>
      <c r="H10" s="36">
        <v>3</v>
      </c>
      <c r="I10" s="37"/>
      <c r="J10" s="53"/>
      <c r="K10" s="37"/>
      <c r="L10" s="37"/>
      <c r="M10" s="37"/>
      <c r="N10" s="37"/>
      <c r="O10" s="37"/>
      <c r="P10" s="44"/>
      <c r="Q10" s="37"/>
      <c r="R10" s="45"/>
    </row>
    <row r="11" spans="1:18" ht="21.75" customHeight="1">
      <c r="A11" s="53" t="s">
        <v>366</v>
      </c>
      <c r="B11" s="53" t="s">
        <v>367</v>
      </c>
      <c r="C11" s="33" t="s">
        <v>359</v>
      </c>
      <c r="D11" s="52">
        <v>60</v>
      </c>
      <c r="E11" s="52" t="s">
        <v>368</v>
      </c>
      <c r="F11" s="35">
        <f t="shared" si="0"/>
        <v>10</v>
      </c>
      <c r="G11" s="36">
        <v>10</v>
      </c>
      <c r="H11" s="36">
        <v>10</v>
      </c>
      <c r="I11" s="37"/>
      <c r="J11" s="53"/>
      <c r="K11" s="37"/>
      <c r="L11" s="37"/>
      <c r="M11" s="37"/>
      <c r="N11" s="37"/>
      <c r="O11" s="37"/>
      <c r="P11" s="44"/>
      <c r="Q11" s="37"/>
      <c r="R11" s="45"/>
    </row>
    <row r="12" spans="1:18" ht="21.75" customHeight="1">
      <c r="A12" s="53"/>
      <c r="B12" s="53" t="s">
        <v>369</v>
      </c>
      <c r="C12" s="33" t="s">
        <v>359</v>
      </c>
      <c r="D12" s="52">
        <v>60</v>
      </c>
      <c r="E12" s="52" t="s">
        <v>364</v>
      </c>
      <c r="F12" s="35">
        <f t="shared" si="0"/>
        <v>4</v>
      </c>
      <c r="G12" s="36">
        <v>4</v>
      </c>
      <c r="H12" s="36">
        <v>4</v>
      </c>
      <c r="I12" s="37"/>
      <c r="J12" s="53"/>
      <c r="K12" s="37"/>
      <c r="L12" s="37"/>
      <c r="M12" s="37"/>
      <c r="N12" s="37"/>
      <c r="O12" s="37"/>
      <c r="P12" s="44"/>
      <c r="Q12" s="37"/>
      <c r="R12" s="45"/>
    </row>
    <row r="13" spans="1:18" ht="21.75" customHeight="1">
      <c r="A13" s="53"/>
      <c r="B13" s="53" t="s">
        <v>370</v>
      </c>
      <c r="C13" s="33" t="s">
        <v>359</v>
      </c>
      <c r="D13" s="54">
        <v>60</v>
      </c>
      <c r="E13" s="52" t="s">
        <v>368</v>
      </c>
      <c r="F13" s="35">
        <f t="shared" si="0"/>
        <v>6</v>
      </c>
      <c r="G13" s="36">
        <v>6</v>
      </c>
      <c r="H13" s="36">
        <v>6</v>
      </c>
      <c r="I13" s="37"/>
      <c r="J13" s="53"/>
      <c r="K13" s="37"/>
      <c r="L13" s="37"/>
      <c r="M13" s="37"/>
      <c r="N13" s="37"/>
      <c r="O13" s="37"/>
      <c r="P13" s="44"/>
      <c r="Q13" s="37"/>
      <c r="R13" s="45"/>
    </row>
    <row r="14" spans="1:18" ht="21.75" customHeight="1">
      <c r="A14" s="53"/>
      <c r="B14" s="53" t="s">
        <v>371</v>
      </c>
      <c r="C14" s="33" t="s">
        <v>359</v>
      </c>
      <c r="D14" s="54">
        <v>60</v>
      </c>
      <c r="E14" s="54" t="s">
        <v>368</v>
      </c>
      <c r="F14" s="35">
        <f t="shared" si="0"/>
        <v>6</v>
      </c>
      <c r="G14" s="36">
        <v>6</v>
      </c>
      <c r="H14" s="36">
        <v>6</v>
      </c>
      <c r="I14" s="37"/>
      <c r="J14" s="53"/>
      <c r="K14" s="37"/>
      <c r="L14" s="37"/>
      <c r="M14" s="37"/>
      <c r="N14" s="37"/>
      <c r="O14" s="37"/>
      <c r="P14" s="44"/>
      <c r="Q14" s="37"/>
      <c r="R14" s="45"/>
    </row>
    <row r="15" spans="1:18" ht="21.75" customHeight="1">
      <c r="A15" s="32"/>
      <c r="B15" s="32" t="s">
        <v>372</v>
      </c>
      <c r="C15" s="33" t="s">
        <v>359</v>
      </c>
      <c r="D15" s="34">
        <v>1000</v>
      </c>
      <c r="E15" s="34" t="s">
        <v>373</v>
      </c>
      <c r="F15" s="35">
        <f t="shared" si="0"/>
        <v>0.2</v>
      </c>
      <c r="G15" s="36">
        <v>0.2</v>
      </c>
      <c r="H15" s="36">
        <v>0.2</v>
      </c>
      <c r="I15" s="37"/>
      <c r="J15" s="32"/>
      <c r="K15" s="37"/>
      <c r="L15" s="37"/>
      <c r="M15" s="37"/>
      <c r="N15" s="37"/>
      <c r="O15" s="37"/>
      <c r="P15" s="44"/>
      <c r="Q15" s="37"/>
      <c r="R15" s="45"/>
    </row>
    <row r="16" spans="1:18" ht="21.75" customHeight="1">
      <c r="A16" s="32"/>
      <c r="B16" s="32" t="s">
        <v>374</v>
      </c>
      <c r="C16" s="33" t="s">
        <v>359</v>
      </c>
      <c r="D16" s="34">
        <v>60</v>
      </c>
      <c r="E16" s="34" t="s">
        <v>368</v>
      </c>
      <c r="F16" s="35">
        <f t="shared" si="0"/>
        <v>10</v>
      </c>
      <c r="G16" s="36">
        <v>10</v>
      </c>
      <c r="H16" s="36">
        <v>10</v>
      </c>
      <c r="I16" s="37"/>
      <c r="J16" s="32"/>
      <c r="K16" s="37"/>
      <c r="L16" s="37"/>
      <c r="M16" s="37"/>
      <c r="N16" s="37"/>
      <c r="O16" s="37"/>
      <c r="P16" s="44"/>
      <c r="Q16" s="37"/>
      <c r="R16" s="45"/>
    </row>
    <row r="17" spans="1:18" ht="21.75" customHeight="1">
      <c r="A17" s="32"/>
      <c r="B17" s="32" t="s">
        <v>375</v>
      </c>
      <c r="C17" s="33" t="s">
        <v>359</v>
      </c>
      <c r="D17" s="34">
        <v>1</v>
      </c>
      <c r="E17" s="34" t="s">
        <v>376</v>
      </c>
      <c r="F17" s="35">
        <f t="shared" si="0"/>
        <v>5</v>
      </c>
      <c r="G17" s="36">
        <v>5</v>
      </c>
      <c r="H17" s="36">
        <v>5</v>
      </c>
      <c r="I17" s="37"/>
      <c r="J17" s="32"/>
      <c r="K17" s="37"/>
      <c r="L17" s="37"/>
      <c r="M17" s="37"/>
      <c r="N17" s="37"/>
      <c r="O17" s="37"/>
      <c r="P17" s="44"/>
      <c r="Q17" s="37"/>
      <c r="R17" s="45"/>
    </row>
    <row r="18" spans="1:18" ht="21.75" customHeight="1">
      <c r="A18" s="32"/>
      <c r="B18" s="32" t="s">
        <v>377</v>
      </c>
      <c r="C18" s="33" t="s">
        <v>359</v>
      </c>
      <c r="D18" s="34">
        <v>100</v>
      </c>
      <c r="E18" s="34" t="s">
        <v>368</v>
      </c>
      <c r="F18" s="35">
        <f t="shared" si="0"/>
        <v>3</v>
      </c>
      <c r="G18" s="36">
        <v>3</v>
      </c>
      <c r="H18" s="36">
        <v>3</v>
      </c>
      <c r="I18" s="37"/>
      <c r="J18" s="32"/>
      <c r="K18" s="37"/>
      <c r="L18" s="37"/>
      <c r="M18" s="37"/>
      <c r="N18" s="37"/>
      <c r="O18" s="37"/>
      <c r="P18" s="44"/>
      <c r="Q18" s="37"/>
      <c r="R18" s="45"/>
    </row>
    <row r="19" spans="1:18" ht="21.75" customHeight="1">
      <c r="A19" s="32"/>
      <c r="B19" s="32" t="s">
        <v>378</v>
      </c>
      <c r="C19" s="33" t="s">
        <v>359</v>
      </c>
      <c r="D19" s="34">
        <v>10</v>
      </c>
      <c r="E19" s="34" t="s">
        <v>368</v>
      </c>
      <c r="F19" s="35">
        <f t="shared" si="0"/>
        <v>3</v>
      </c>
      <c r="G19" s="36">
        <v>3</v>
      </c>
      <c r="H19" s="36">
        <v>3</v>
      </c>
      <c r="I19" s="37"/>
      <c r="J19" s="32"/>
      <c r="K19" s="37"/>
      <c r="L19" s="37"/>
      <c r="M19" s="37"/>
      <c r="N19" s="37"/>
      <c r="O19" s="37"/>
      <c r="P19" s="44"/>
      <c r="Q19" s="37"/>
      <c r="R19" s="45"/>
    </row>
    <row r="20" spans="1:18" ht="21.75" customHeight="1">
      <c r="A20" s="32"/>
      <c r="B20" s="32" t="s">
        <v>379</v>
      </c>
      <c r="C20" s="33" t="s">
        <v>359</v>
      </c>
      <c r="D20" s="34">
        <v>10</v>
      </c>
      <c r="E20" s="34" t="s">
        <v>368</v>
      </c>
      <c r="F20" s="35">
        <f t="shared" si="0"/>
        <v>1</v>
      </c>
      <c r="G20" s="36">
        <v>1</v>
      </c>
      <c r="H20" s="36">
        <v>1</v>
      </c>
      <c r="I20" s="37"/>
      <c r="J20" s="32"/>
      <c r="K20" s="37"/>
      <c r="L20" s="37"/>
      <c r="M20" s="37"/>
      <c r="N20" s="37"/>
      <c r="O20" s="37"/>
      <c r="P20" s="44"/>
      <c r="Q20" s="37"/>
      <c r="R20" s="45"/>
    </row>
    <row r="21" spans="1:18" ht="21.75" customHeight="1">
      <c r="A21" s="32"/>
      <c r="B21" s="32" t="s">
        <v>380</v>
      </c>
      <c r="C21" s="33" t="s">
        <v>359</v>
      </c>
      <c r="D21" s="34">
        <v>100</v>
      </c>
      <c r="E21" s="34" t="s">
        <v>364</v>
      </c>
      <c r="F21" s="35">
        <f t="shared" si="0"/>
        <v>0.3</v>
      </c>
      <c r="G21" s="36">
        <v>0.3</v>
      </c>
      <c r="H21" s="36">
        <v>0.3</v>
      </c>
      <c r="I21" s="37"/>
      <c r="J21" s="32"/>
      <c r="K21" s="37"/>
      <c r="L21" s="37"/>
      <c r="M21" s="37"/>
      <c r="N21" s="37"/>
      <c r="O21" s="37"/>
      <c r="P21" s="44"/>
      <c r="Q21" s="37"/>
      <c r="R21" s="45"/>
    </row>
    <row r="22" spans="1:18" ht="21.75" customHeight="1">
      <c r="A22" s="32" t="s">
        <v>381</v>
      </c>
      <c r="B22" s="32" t="s">
        <v>382</v>
      </c>
      <c r="C22" s="33" t="s">
        <v>359</v>
      </c>
      <c r="D22" s="34">
        <v>200</v>
      </c>
      <c r="E22" s="34" t="s">
        <v>383</v>
      </c>
      <c r="F22" s="35">
        <f t="shared" si="0"/>
        <v>4</v>
      </c>
      <c r="G22" s="36">
        <v>4</v>
      </c>
      <c r="H22" s="36">
        <v>4</v>
      </c>
      <c r="I22" s="37"/>
      <c r="J22" s="32"/>
      <c r="K22" s="37"/>
      <c r="L22" s="37"/>
      <c r="M22" s="37"/>
      <c r="N22" s="37"/>
      <c r="O22" s="37"/>
      <c r="P22" s="44"/>
      <c r="Q22" s="37"/>
      <c r="R22" s="45"/>
    </row>
    <row r="23" spans="1:18" ht="21.75" customHeight="1">
      <c r="A23" s="32" t="s">
        <v>384</v>
      </c>
      <c r="B23" s="32" t="s">
        <v>385</v>
      </c>
      <c r="C23" s="33" t="s">
        <v>359</v>
      </c>
      <c r="D23" s="34">
        <v>600</v>
      </c>
      <c r="E23" s="34" t="s">
        <v>386</v>
      </c>
      <c r="F23" s="35">
        <f t="shared" si="0"/>
        <v>5</v>
      </c>
      <c r="G23" s="36">
        <v>5</v>
      </c>
      <c r="H23" s="36">
        <v>5</v>
      </c>
      <c r="I23" s="37"/>
      <c r="J23" s="32"/>
      <c r="K23" s="37"/>
      <c r="L23" s="37"/>
      <c r="M23" s="37"/>
      <c r="N23" s="37"/>
      <c r="O23" s="37"/>
      <c r="P23" s="44"/>
      <c r="Q23" s="37"/>
      <c r="R23" s="45"/>
    </row>
    <row r="24" spans="1:18" ht="21.75" customHeight="1">
      <c r="A24" s="32"/>
      <c r="B24" s="32" t="s">
        <v>387</v>
      </c>
      <c r="C24" s="33" t="s">
        <v>359</v>
      </c>
      <c r="D24" s="34">
        <v>300</v>
      </c>
      <c r="E24" s="34" t="s">
        <v>386</v>
      </c>
      <c r="F24" s="35">
        <f t="shared" si="0"/>
        <v>8</v>
      </c>
      <c r="G24" s="36">
        <v>8</v>
      </c>
      <c r="H24" s="36">
        <v>8</v>
      </c>
      <c r="I24" s="37"/>
      <c r="J24" s="32"/>
      <c r="K24" s="37"/>
      <c r="L24" s="37"/>
      <c r="M24" s="37"/>
      <c r="N24" s="37"/>
      <c r="O24" s="37"/>
      <c r="P24" s="44"/>
      <c r="Q24" s="37"/>
      <c r="R24" s="45"/>
    </row>
    <row r="25" spans="1:18" ht="21.75" customHeight="1">
      <c r="A25" s="32"/>
      <c r="B25" s="32" t="s">
        <v>388</v>
      </c>
      <c r="C25" s="33" t="s">
        <v>359</v>
      </c>
      <c r="D25" s="34">
        <v>100</v>
      </c>
      <c r="E25" s="34" t="s">
        <v>389</v>
      </c>
      <c r="F25" s="35">
        <f t="shared" si="0"/>
        <v>5</v>
      </c>
      <c r="G25" s="36">
        <v>5</v>
      </c>
      <c r="H25" s="36">
        <v>5</v>
      </c>
      <c r="I25" s="37"/>
      <c r="J25" s="32"/>
      <c r="K25" s="37"/>
      <c r="L25" s="37"/>
      <c r="M25" s="37"/>
      <c r="N25" s="37"/>
      <c r="O25" s="37"/>
      <c r="P25" s="44"/>
      <c r="Q25" s="37"/>
      <c r="R25" s="45"/>
    </row>
    <row r="26" spans="1:18" ht="21.75" customHeight="1">
      <c r="A26" s="32"/>
      <c r="B26" s="32" t="s">
        <v>390</v>
      </c>
      <c r="C26" s="33" t="s">
        <v>359</v>
      </c>
      <c r="D26" s="34">
        <v>50</v>
      </c>
      <c r="E26" s="34" t="s">
        <v>391</v>
      </c>
      <c r="F26" s="35">
        <f t="shared" si="0"/>
        <v>2</v>
      </c>
      <c r="G26" s="36">
        <v>2</v>
      </c>
      <c r="H26" s="36">
        <v>2</v>
      </c>
      <c r="I26" s="37"/>
      <c r="J26" s="32"/>
      <c r="K26" s="37"/>
      <c r="L26" s="37"/>
      <c r="M26" s="37"/>
      <c r="N26" s="37"/>
      <c r="O26" s="37"/>
      <c r="P26" s="44"/>
      <c r="Q26" s="37"/>
      <c r="R26" s="45"/>
    </row>
    <row r="27" spans="1:18" ht="21.75" customHeight="1">
      <c r="A27" s="32"/>
      <c r="B27" s="32" t="s">
        <v>392</v>
      </c>
      <c r="C27" s="33" t="s">
        <v>359</v>
      </c>
      <c r="D27" s="34">
        <v>300</v>
      </c>
      <c r="E27" s="34" t="s">
        <v>376</v>
      </c>
      <c r="F27" s="35">
        <f>M27</f>
        <v>20</v>
      </c>
      <c r="G27" s="37"/>
      <c r="H27" s="37"/>
      <c r="I27" s="37"/>
      <c r="J27" s="32"/>
      <c r="K27" s="37"/>
      <c r="L27" s="37"/>
      <c r="M27" s="36">
        <v>20</v>
      </c>
      <c r="N27" s="37"/>
      <c r="O27" s="37"/>
      <c r="P27" s="44"/>
      <c r="Q27" s="37"/>
      <c r="R27" s="45"/>
    </row>
    <row r="28" spans="1:18" ht="21.75" customHeight="1">
      <c r="A28" s="32"/>
      <c r="B28" s="32" t="s">
        <v>393</v>
      </c>
      <c r="C28" s="33" t="s">
        <v>359</v>
      </c>
      <c r="D28" s="34">
        <v>200</v>
      </c>
      <c r="E28" s="34" t="s">
        <v>389</v>
      </c>
      <c r="F28" s="35">
        <f aca="true" t="shared" si="1" ref="F28:F35">M28</f>
        <v>0.5</v>
      </c>
      <c r="G28" s="37"/>
      <c r="H28" s="37"/>
      <c r="I28" s="37"/>
      <c r="J28" s="32"/>
      <c r="K28" s="37"/>
      <c r="L28" s="37"/>
      <c r="M28" s="36">
        <v>0.5</v>
      </c>
      <c r="N28" s="37"/>
      <c r="O28" s="37"/>
      <c r="P28" s="44"/>
      <c r="Q28" s="37"/>
      <c r="R28" s="45"/>
    </row>
    <row r="29" spans="1:18" ht="21.75" customHeight="1">
      <c r="A29" s="32" t="s">
        <v>394</v>
      </c>
      <c r="B29" s="32" t="s">
        <v>395</v>
      </c>
      <c r="C29" s="33" t="s">
        <v>359</v>
      </c>
      <c r="D29" s="34">
        <v>50</v>
      </c>
      <c r="E29" s="34" t="s">
        <v>376</v>
      </c>
      <c r="F29" s="35">
        <f t="shared" si="1"/>
        <v>50</v>
      </c>
      <c r="G29" s="37"/>
      <c r="H29" s="37"/>
      <c r="I29" s="37"/>
      <c r="J29" s="32"/>
      <c r="K29" s="37"/>
      <c r="L29" s="37"/>
      <c r="M29" s="36">
        <v>50</v>
      </c>
      <c r="N29" s="37"/>
      <c r="O29" s="37"/>
      <c r="P29" s="44"/>
      <c r="Q29" s="37"/>
      <c r="R29" s="45"/>
    </row>
    <row r="30" spans="1:18" ht="21.75" customHeight="1">
      <c r="A30" s="32"/>
      <c r="B30" s="32" t="s">
        <v>396</v>
      </c>
      <c r="C30" s="33" t="s">
        <v>359</v>
      </c>
      <c r="D30" s="34">
        <v>300</v>
      </c>
      <c r="E30" s="34" t="s">
        <v>376</v>
      </c>
      <c r="F30" s="35">
        <f t="shared" si="1"/>
        <v>30</v>
      </c>
      <c r="G30" s="37"/>
      <c r="H30" s="37"/>
      <c r="I30" s="37"/>
      <c r="J30" s="32"/>
      <c r="K30" s="37"/>
      <c r="L30" s="37"/>
      <c r="M30" s="36">
        <v>30</v>
      </c>
      <c r="N30" s="37"/>
      <c r="O30" s="37"/>
      <c r="P30" s="44"/>
      <c r="Q30" s="37"/>
      <c r="R30" s="45"/>
    </row>
    <row r="31" spans="1:18" ht="21.75" customHeight="1">
      <c r="A31" s="32"/>
      <c r="B31" s="32" t="s">
        <v>397</v>
      </c>
      <c r="C31" s="33" t="s">
        <v>359</v>
      </c>
      <c r="D31" s="34">
        <v>300</v>
      </c>
      <c r="E31" s="34" t="s">
        <v>376</v>
      </c>
      <c r="F31" s="35">
        <f t="shared" si="1"/>
        <v>20</v>
      </c>
      <c r="G31" s="37"/>
      <c r="H31" s="37"/>
      <c r="I31" s="37"/>
      <c r="J31" s="32"/>
      <c r="K31" s="37"/>
      <c r="L31" s="37"/>
      <c r="M31" s="36">
        <v>20</v>
      </c>
      <c r="N31" s="37"/>
      <c r="O31" s="37"/>
      <c r="P31" s="44"/>
      <c r="Q31" s="37"/>
      <c r="R31" s="45"/>
    </row>
    <row r="32" spans="1:18" ht="21.75" customHeight="1">
      <c r="A32" s="32" t="s">
        <v>398</v>
      </c>
      <c r="B32" s="32" t="s">
        <v>399</v>
      </c>
      <c r="C32" s="33" t="s">
        <v>359</v>
      </c>
      <c r="D32" s="34">
        <v>30</v>
      </c>
      <c r="E32" s="34" t="s">
        <v>360</v>
      </c>
      <c r="F32" s="35">
        <f t="shared" si="1"/>
        <v>20</v>
      </c>
      <c r="G32" s="37"/>
      <c r="H32" s="37"/>
      <c r="I32" s="37"/>
      <c r="J32" s="32"/>
      <c r="K32" s="37"/>
      <c r="L32" s="37"/>
      <c r="M32" s="36">
        <v>20</v>
      </c>
      <c r="N32" s="37"/>
      <c r="O32" s="37"/>
      <c r="P32" s="44"/>
      <c r="Q32" s="37"/>
      <c r="R32" s="45"/>
    </row>
    <row r="33" spans="1:18" ht="21.75" customHeight="1">
      <c r="A33" s="32"/>
      <c r="B33" s="32" t="s">
        <v>400</v>
      </c>
      <c r="C33" s="33" t="s">
        <v>359</v>
      </c>
      <c r="D33" s="34">
        <v>10</v>
      </c>
      <c r="E33" s="34" t="s">
        <v>364</v>
      </c>
      <c r="F33" s="35">
        <f t="shared" si="1"/>
        <v>0.3</v>
      </c>
      <c r="G33" s="37"/>
      <c r="H33" s="37"/>
      <c r="I33" s="37"/>
      <c r="J33" s="32"/>
      <c r="K33" s="37"/>
      <c r="L33" s="37"/>
      <c r="M33" s="36">
        <v>0.3</v>
      </c>
      <c r="N33" s="37"/>
      <c r="O33" s="37"/>
      <c r="P33" s="44"/>
      <c r="Q33" s="37"/>
      <c r="R33" s="45"/>
    </row>
    <row r="34" spans="1:18" ht="21.75" customHeight="1">
      <c r="A34" s="32"/>
      <c r="B34" s="32" t="s">
        <v>401</v>
      </c>
      <c r="C34" s="33" t="s">
        <v>359</v>
      </c>
      <c r="D34" s="34">
        <v>20</v>
      </c>
      <c r="E34" s="34" t="s">
        <v>364</v>
      </c>
      <c r="F34" s="35">
        <f t="shared" si="1"/>
        <v>0.3</v>
      </c>
      <c r="G34" s="37"/>
      <c r="H34" s="37"/>
      <c r="I34" s="37"/>
      <c r="J34" s="32"/>
      <c r="K34" s="37"/>
      <c r="L34" s="37"/>
      <c r="M34" s="36">
        <v>0.3</v>
      </c>
      <c r="N34" s="37"/>
      <c r="O34" s="37"/>
      <c r="P34" s="44"/>
      <c r="Q34" s="37"/>
      <c r="R34" s="45"/>
    </row>
    <row r="35" spans="1:18" ht="21.75" customHeight="1">
      <c r="A35" s="32"/>
      <c r="B35" s="32" t="s">
        <v>402</v>
      </c>
      <c r="C35" s="33" t="s">
        <v>359</v>
      </c>
      <c r="D35" s="34">
        <v>30</v>
      </c>
      <c r="E35" s="34" t="s">
        <v>360</v>
      </c>
      <c r="F35" s="35">
        <f t="shared" si="1"/>
        <v>4</v>
      </c>
      <c r="G35" s="37"/>
      <c r="H35" s="37"/>
      <c r="I35" s="37"/>
      <c r="J35" s="32"/>
      <c r="K35" s="37"/>
      <c r="L35" s="37"/>
      <c r="M35" s="36">
        <v>4</v>
      </c>
      <c r="N35" s="37"/>
      <c r="O35" s="37"/>
      <c r="P35" s="44"/>
      <c r="Q35" s="37"/>
      <c r="R35" s="45"/>
    </row>
    <row r="36" spans="1:18" ht="21.75" customHeight="1">
      <c r="A36" s="32" t="s">
        <v>403</v>
      </c>
      <c r="B36" s="32" t="s">
        <v>404</v>
      </c>
      <c r="C36" s="33" t="s">
        <v>359</v>
      </c>
      <c r="D36" s="34">
        <v>20</v>
      </c>
      <c r="E36" s="34" t="s">
        <v>360</v>
      </c>
      <c r="F36" s="35">
        <f t="shared" si="0"/>
        <v>4</v>
      </c>
      <c r="G36" s="36">
        <v>4</v>
      </c>
      <c r="H36" s="36">
        <v>4</v>
      </c>
      <c r="I36" s="37"/>
      <c r="J36" s="32"/>
      <c r="K36" s="37"/>
      <c r="L36" s="37"/>
      <c r="M36" s="37"/>
      <c r="N36" s="37"/>
      <c r="O36" s="37"/>
      <c r="P36" s="44"/>
      <c r="Q36" s="37"/>
      <c r="R36" s="45"/>
    </row>
    <row r="37" spans="1:18" ht="21.75" customHeight="1">
      <c r="A37" s="32"/>
      <c r="B37" s="32" t="s">
        <v>405</v>
      </c>
      <c r="C37" s="33" t="s">
        <v>359</v>
      </c>
      <c r="D37" s="34">
        <v>5</v>
      </c>
      <c r="E37" s="34" t="s">
        <v>360</v>
      </c>
      <c r="F37" s="35">
        <f t="shared" si="0"/>
        <v>1</v>
      </c>
      <c r="G37" s="36">
        <v>1</v>
      </c>
      <c r="H37" s="36">
        <v>1</v>
      </c>
      <c r="I37" s="37"/>
      <c r="J37" s="32"/>
      <c r="K37" s="37"/>
      <c r="L37" s="37"/>
      <c r="M37" s="37"/>
      <c r="N37" s="37"/>
      <c r="O37" s="37"/>
      <c r="P37" s="44"/>
      <c r="Q37" s="37"/>
      <c r="R37" s="45"/>
    </row>
    <row r="38" spans="1:18" ht="21.75" customHeight="1">
      <c r="A38" s="32"/>
      <c r="B38" s="32" t="s">
        <v>406</v>
      </c>
      <c r="C38" s="33" t="s">
        <v>359</v>
      </c>
      <c r="D38" s="34">
        <v>10</v>
      </c>
      <c r="E38" s="34" t="s">
        <v>364</v>
      </c>
      <c r="F38" s="35">
        <f t="shared" si="0"/>
        <v>2</v>
      </c>
      <c r="G38" s="36">
        <v>2</v>
      </c>
      <c r="H38" s="36">
        <v>2</v>
      </c>
      <c r="I38" s="37"/>
      <c r="J38" s="32"/>
      <c r="K38" s="37"/>
      <c r="L38" s="37"/>
      <c r="M38" s="37"/>
      <c r="N38" s="37"/>
      <c r="O38" s="37"/>
      <c r="P38" s="44"/>
      <c r="Q38" s="37"/>
      <c r="R38" s="45"/>
    </row>
    <row r="39" spans="1:18" ht="21.75" customHeight="1">
      <c r="A39" s="32"/>
      <c r="B39" s="32" t="s">
        <v>407</v>
      </c>
      <c r="C39" s="33" t="s">
        <v>359</v>
      </c>
      <c r="D39" s="34">
        <v>600</v>
      </c>
      <c r="E39" s="34" t="s">
        <v>408</v>
      </c>
      <c r="F39" s="35">
        <f t="shared" si="0"/>
        <v>30</v>
      </c>
      <c r="G39" s="36">
        <v>30</v>
      </c>
      <c r="H39" s="36">
        <v>30</v>
      </c>
      <c r="I39" s="37"/>
      <c r="J39" s="32"/>
      <c r="K39" s="37"/>
      <c r="L39" s="37"/>
      <c r="M39" s="37"/>
      <c r="N39" s="37"/>
      <c r="O39" s="37"/>
      <c r="P39" s="44"/>
      <c r="Q39" s="37"/>
      <c r="R39" s="45"/>
    </row>
    <row r="40" spans="1:18" ht="21.75" customHeight="1">
      <c r="A40" s="32"/>
      <c r="B40" s="32" t="s">
        <v>409</v>
      </c>
      <c r="C40" s="33" t="s">
        <v>359</v>
      </c>
      <c r="D40" s="34">
        <v>200</v>
      </c>
      <c r="E40" s="34" t="s">
        <v>376</v>
      </c>
      <c r="F40" s="35">
        <f t="shared" si="0"/>
        <v>5</v>
      </c>
      <c r="G40" s="36">
        <v>5</v>
      </c>
      <c r="H40" s="36">
        <v>5</v>
      </c>
      <c r="I40" s="37"/>
      <c r="J40" s="32"/>
      <c r="K40" s="37"/>
      <c r="L40" s="37"/>
      <c r="M40" s="37"/>
      <c r="N40" s="37"/>
      <c r="O40" s="37"/>
      <c r="P40" s="44"/>
      <c r="Q40" s="37"/>
      <c r="R40" s="45"/>
    </row>
    <row r="41" spans="1:18" ht="21.75" customHeight="1">
      <c r="A41" s="32"/>
      <c r="B41" s="32" t="s">
        <v>410</v>
      </c>
      <c r="C41" s="33" t="s">
        <v>359</v>
      </c>
      <c r="D41" s="34">
        <v>50</v>
      </c>
      <c r="E41" s="34" t="s">
        <v>376</v>
      </c>
      <c r="F41" s="35">
        <f t="shared" si="0"/>
        <v>30</v>
      </c>
      <c r="G41" s="36">
        <v>30</v>
      </c>
      <c r="H41" s="36">
        <v>30</v>
      </c>
      <c r="I41" s="37"/>
      <c r="J41" s="32"/>
      <c r="K41" s="37"/>
      <c r="L41" s="37"/>
      <c r="M41" s="37"/>
      <c r="N41" s="37"/>
      <c r="O41" s="37"/>
      <c r="P41" s="44"/>
      <c r="Q41" s="37"/>
      <c r="R41" s="45"/>
    </row>
    <row r="42" spans="1:18" ht="21.75" customHeight="1">
      <c r="A42" s="32"/>
      <c r="B42" s="32" t="s">
        <v>411</v>
      </c>
      <c r="C42" s="33" t="s">
        <v>359</v>
      </c>
      <c r="D42" s="34">
        <v>500</v>
      </c>
      <c r="E42" s="34" t="s">
        <v>412</v>
      </c>
      <c r="F42" s="35">
        <f t="shared" si="0"/>
        <v>30</v>
      </c>
      <c r="G42" s="36">
        <v>30</v>
      </c>
      <c r="H42" s="36">
        <v>30</v>
      </c>
      <c r="I42" s="37"/>
      <c r="J42" s="32"/>
      <c r="K42" s="37"/>
      <c r="L42" s="37"/>
      <c r="M42" s="37"/>
      <c r="N42" s="37"/>
      <c r="O42" s="37"/>
      <c r="P42" s="44"/>
      <c r="Q42" s="37"/>
      <c r="R42" s="45"/>
    </row>
    <row r="43" spans="1:18" ht="21.75" customHeight="1">
      <c r="A43" s="32" t="s">
        <v>413</v>
      </c>
      <c r="B43" s="32" t="s">
        <v>414</v>
      </c>
      <c r="C43" s="33" t="s">
        <v>359</v>
      </c>
      <c r="D43" s="34">
        <v>2</v>
      </c>
      <c r="E43" s="34" t="s">
        <v>376</v>
      </c>
      <c r="F43" s="35">
        <f t="shared" si="0"/>
        <v>15</v>
      </c>
      <c r="G43" s="36">
        <v>15</v>
      </c>
      <c r="H43" s="36">
        <v>15</v>
      </c>
      <c r="I43" s="37"/>
      <c r="J43" s="32"/>
      <c r="K43" s="37"/>
      <c r="L43" s="37"/>
      <c r="M43" s="37"/>
      <c r="N43" s="37"/>
      <c r="O43" s="37"/>
      <c r="P43" s="44"/>
      <c r="Q43" s="37"/>
      <c r="R43" s="45"/>
    </row>
    <row r="44" spans="1:18" ht="21.75" customHeight="1">
      <c r="A44" s="32"/>
      <c r="B44" s="32" t="s">
        <v>415</v>
      </c>
      <c r="C44" s="33" t="s">
        <v>359</v>
      </c>
      <c r="D44" s="34">
        <v>1</v>
      </c>
      <c r="E44" s="34" t="s">
        <v>376</v>
      </c>
      <c r="F44" s="35">
        <f t="shared" si="0"/>
        <v>15</v>
      </c>
      <c r="G44" s="36">
        <v>15</v>
      </c>
      <c r="H44" s="36">
        <v>15</v>
      </c>
      <c r="I44" s="37"/>
      <c r="J44" s="32"/>
      <c r="K44" s="37"/>
      <c r="L44" s="37"/>
      <c r="M44" s="37"/>
      <c r="N44" s="37"/>
      <c r="O44" s="37"/>
      <c r="P44" s="44"/>
      <c r="Q44" s="37"/>
      <c r="R44" s="45"/>
    </row>
    <row r="45" spans="1:18" ht="21.75" customHeight="1">
      <c r="A45" s="32"/>
      <c r="B45" s="32" t="s">
        <v>416</v>
      </c>
      <c r="C45" s="33" t="s">
        <v>359</v>
      </c>
      <c r="D45" s="34">
        <v>12</v>
      </c>
      <c r="E45" s="34" t="s">
        <v>376</v>
      </c>
      <c r="F45" s="35">
        <f t="shared" si="0"/>
        <v>30</v>
      </c>
      <c r="G45" s="36">
        <v>30</v>
      </c>
      <c r="H45" s="36">
        <v>30</v>
      </c>
      <c r="I45" s="37"/>
      <c r="J45" s="32"/>
      <c r="K45" s="37"/>
      <c r="L45" s="37"/>
      <c r="M45" s="37"/>
      <c r="N45" s="37"/>
      <c r="O45" s="37"/>
      <c r="P45" s="44"/>
      <c r="Q45" s="37"/>
      <c r="R45" s="45"/>
    </row>
    <row r="46" spans="1:18" ht="21.75" customHeight="1">
      <c r="A46" s="32"/>
      <c r="B46" s="32" t="s">
        <v>417</v>
      </c>
      <c r="C46" s="33" t="s">
        <v>359</v>
      </c>
      <c r="D46" s="34">
        <v>4</v>
      </c>
      <c r="E46" s="34" t="s">
        <v>376</v>
      </c>
      <c r="F46" s="35">
        <f t="shared" si="0"/>
        <v>20</v>
      </c>
      <c r="G46" s="36">
        <v>20</v>
      </c>
      <c r="H46" s="36">
        <v>20</v>
      </c>
      <c r="I46" s="37"/>
      <c r="J46" s="32"/>
      <c r="K46" s="37"/>
      <c r="L46" s="37"/>
      <c r="M46" s="37"/>
      <c r="N46" s="37"/>
      <c r="O46" s="37"/>
      <c r="P46" s="44"/>
      <c r="Q46" s="37"/>
      <c r="R46" s="45"/>
    </row>
    <row r="47" spans="1:18" ht="21.75" customHeight="1">
      <c r="A47" s="32"/>
      <c r="B47" s="32" t="s">
        <v>418</v>
      </c>
      <c r="C47" s="33" t="s">
        <v>359</v>
      </c>
      <c r="D47" s="34">
        <v>2</v>
      </c>
      <c r="E47" s="34" t="s">
        <v>376</v>
      </c>
      <c r="F47" s="35">
        <f t="shared" si="0"/>
        <v>10</v>
      </c>
      <c r="G47" s="36">
        <v>10</v>
      </c>
      <c r="H47" s="36">
        <v>10</v>
      </c>
      <c r="I47" s="37"/>
      <c r="J47" s="32"/>
      <c r="K47" s="37"/>
      <c r="L47" s="37"/>
      <c r="M47" s="37"/>
      <c r="N47" s="37"/>
      <c r="O47" s="37"/>
      <c r="P47" s="44"/>
      <c r="Q47" s="37"/>
      <c r="R47" s="45"/>
    </row>
    <row r="48" spans="1:18" ht="21.75" customHeight="1">
      <c r="A48" s="32"/>
      <c r="B48" s="32" t="s">
        <v>419</v>
      </c>
      <c r="C48" s="33" t="s">
        <v>359</v>
      </c>
      <c r="D48" s="34">
        <v>4</v>
      </c>
      <c r="E48" s="34" t="s">
        <v>376</v>
      </c>
      <c r="F48" s="35">
        <f t="shared" si="0"/>
        <v>20</v>
      </c>
      <c r="G48" s="36">
        <v>20</v>
      </c>
      <c r="H48" s="36">
        <v>20</v>
      </c>
      <c r="I48" s="37"/>
      <c r="J48" s="32"/>
      <c r="K48" s="37"/>
      <c r="L48" s="37"/>
      <c r="M48" s="37"/>
      <c r="N48" s="37"/>
      <c r="O48" s="37"/>
      <c r="P48" s="44"/>
      <c r="Q48" s="37"/>
      <c r="R48" s="45"/>
    </row>
    <row r="49" spans="1:18" ht="21.75" customHeight="1">
      <c r="A49" s="32"/>
      <c r="B49" s="32" t="s">
        <v>420</v>
      </c>
      <c r="C49" s="33" t="s">
        <v>359</v>
      </c>
      <c r="D49" s="34">
        <v>10</v>
      </c>
      <c r="E49" s="34" t="s">
        <v>376</v>
      </c>
      <c r="F49" s="35">
        <f t="shared" si="0"/>
        <v>90</v>
      </c>
      <c r="G49" s="36">
        <v>90</v>
      </c>
      <c r="H49" s="36">
        <v>90</v>
      </c>
      <c r="I49" s="37"/>
      <c r="J49" s="32"/>
      <c r="K49" s="37"/>
      <c r="L49" s="37"/>
      <c r="M49" s="37"/>
      <c r="N49" s="37"/>
      <c r="O49" s="37"/>
      <c r="P49" s="44"/>
      <c r="Q49" s="37"/>
      <c r="R49" s="45"/>
    </row>
    <row r="50" spans="1:18" ht="21.75" customHeight="1">
      <c r="A50" s="32"/>
      <c r="B50" s="55" t="s">
        <v>421</v>
      </c>
      <c r="C50" s="56"/>
      <c r="D50" s="57"/>
      <c r="E50" s="57"/>
      <c r="F50" s="58">
        <f>SUM(F7:F49)</f>
        <v>548.1</v>
      </c>
      <c r="G50" s="58">
        <f>SUM(G7:G49)</f>
        <v>403</v>
      </c>
      <c r="H50" s="58">
        <f>SUM(H7:H49)</f>
        <v>403</v>
      </c>
      <c r="I50" s="62"/>
      <c r="J50" s="63"/>
      <c r="K50" s="62"/>
      <c r="L50" s="62"/>
      <c r="M50" s="58">
        <f>SUM(M7:M49)</f>
        <v>145.10000000000002</v>
      </c>
      <c r="N50" s="37"/>
      <c r="O50" s="37"/>
      <c r="P50" s="44"/>
      <c r="Q50" s="37"/>
      <c r="R50" s="45"/>
    </row>
    <row r="51" spans="1:18" ht="21.75" customHeight="1">
      <c r="A51" s="32"/>
      <c r="B51" s="32"/>
      <c r="C51" s="33"/>
      <c r="D51" s="34"/>
      <c r="E51" s="34"/>
      <c r="F51" s="35"/>
      <c r="G51" s="36"/>
      <c r="H51" s="36"/>
      <c r="I51" s="37"/>
      <c r="J51" s="32"/>
      <c r="K51" s="37"/>
      <c r="L51" s="37"/>
      <c r="M51" s="37"/>
      <c r="N51" s="37"/>
      <c r="O51" s="37"/>
      <c r="P51" s="44"/>
      <c r="Q51" s="37"/>
      <c r="R51" s="45"/>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6.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I26" sqref="I26"/>
    </sheetView>
  </sheetViews>
  <sheetFormatPr defaultColWidth="9.16015625" defaultRowHeight="12.75" customHeight="1"/>
  <cols>
    <col min="1" max="1" width="12.33203125" style="0" customWidth="1"/>
    <col min="2" max="2" width="25.16015625" style="0" customWidth="1"/>
    <col min="3" max="3" width="13.83203125" style="0" customWidth="1"/>
    <col min="4" max="4" width="9.83203125" style="0" customWidth="1"/>
    <col min="5" max="5" width="10.66015625" style="0" customWidth="1"/>
    <col min="6" max="6" width="10.33203125" style="0" customWidth="1"/>
    <col min="7" max="7" width="11.5" style="0" customWidth="1"/>
    <col min="8" max="8" width="13.66015625" style="0" customWidth="1"/>
    <col min="9" max="9" width="9.83203125" style="0" customWidth="1"/>
    <col min="10" max="10" width="7.66015625" style="0" customWidth="1"/>
    <col min="11" max="17" width="8.33203125" style="0" customWidth="1"/>
    <col min="18" max="18" width="9" style="0" customWidth="1"/>
    <col min="19" max="253" width="9.16015625" style="0" customWidth="1"/>
  </cols>
  <sheetData>
    <row r="1" spans="1:18" ht="33" customHeight="1">
      <c r="A1" s="17" t="s">
        <v>422</v>
      </c>
      <c r="B1" s="18"/>
      <c r="C1" s="18"/>
      <c r="D1" s="18"/>
      <c r="E1" s="18"/>
      <c r="F1" s="18"/>
      <c r="G1" s="18"/>
      <c r="H1" s="18"/>
      <c r="I1" s="18"/>
      <c r="J1" s="18"/>
      <c r="K1" s="18"/>
      <c r="L1" s="18"/>
      <c r="M1" s="18"/>
      <c r="N1" s="18"/>
      <c r="O1" s="18"/>
      <c r="P1" s="18"/>
      <c r="Q1" s="18"/>
      <c r="R1" s="45"/>
    </row>
    <row r="2" spans="1:18" ht="21.75" customHeight="1">
      <c r="A2" s="19" t="s">
        <v>423</v>
      </c>
      <c r="B2" s="19"/>
      <c r="C2" s="19"/>
      <c r="D2" s="19"/>
      <c r="E2" s="19"/>
      <c r="F2" s="19"/>
      <c r="G2" s="19"/>
      <c r="H2" s="19"/>
      <c r="I2" s="19"/>
      <c r="J2" s="19"/>
      <c r="K2" s="19"/>
      <c r="L2" s="19"/>
      <c r="M2" s="19"/>
      <c r="N2" s="19"/>
      <c r="O2" s="19"/>
      <c r="P2" s="19"/>
      <c r="Q2" s="19"/>
      <c r="R2" s="45"/>
    </row>
    <row r="3" spans="1:18" ht="11.25" customHeight="1">
      <c r="A3" s="20"/>
      <c r="B3" s="18"/>
      <c r="C3" s="18"/>
      <c r="D3" s="18"/>
      <c r="E3" s="18"/>
      <c r="F3" s="18"/>
      <c r="G3" s="18"/>
      <c r="H3" s="18"/>
      <c r="I3" s="18"/>
      <c r="J3" s="18"/>
      <c r="K3" s="18"/>
      <c r="L3" s="18"/>
      <c r="M3" s="18"/>
      <c r="N3" s="18"/>
      <c r="O3" s="18"/>
      <c r="P3" s="41" t="s">
        <v>349</v>
      </c>
      <c r="Q3" s="41"/>
      <c r="R3" s="45"/>
    </row>
    <row r="4" spans="1:18" ht="11.25" customHeight="1">
      <c r="A4" s="20" t="s">
        <v>226</v>
      </c>
      <c r="B4" s="18"/>
      <c r="C4" s="18"/>
      <c r="D4" s="18"/>
      <c r="E4" s="18"/>
      <c r="F4" s="18"/>
      <c r="G4" s="18"/>
      <c r="H4" s="18"/>
      <c r="I4" s="18"/>
      <c r="J4" s="18"/>
      <c r="K4" s="18"/>
      <c r="L4" s="18"/>
      <c r="M4" s="18"/>
      <c r="N4" s="18"/>
      <c r="O4" s="18"/>
      <c r="P4" s="42"/>
      <c r="Q4" s="42"/>
      <c r="R4" s="45"/>
    </row>
    <row r="5" spans="1:18" ht="30" customHeight="1">
      <c r="A5" s="21" t="s">
        <v>424</v>
      </c>
      <c r="B5" s="22"/>
      <c r="C5" s="22"/>
      <c r="D5" s="22"/>
      <c r="E5" s="23"/>
      <c r="F5" s="24" t="s">
        <v>289</v>
      </c>
      <c r="G5" s="24"/>
      <c r="H5" s="24"/>
      <c r="I5" s="24"/>
      <c r="J5" s="24"/>
      <c r="K5" s="24"/>
      <c r="L5" s="24"/>
      <c r="M5" s="24"/>
      <c r="N5" s="24"/>
      <c r="O5" s="24"/>
      <c r="P5" s="43"/>
      <c r="Q5" s="43"/>
      <c r="R5" s="45"/>
    </row>
    <row r="6" spans="1:18" ht="30" customHeight="1">
      <c r="A6" s="25" t="s">
        <v>425</v>
      </c>
      <c r="B6" s="25" t="s">
        <v>351</v>
      </c>
      <c r="C6" s="25" t="s">
        <v>426</v>
      </c>
      <c r="D6" s="25" t="s">
        <v>427</v>
      </c>
      <c r="E6" s="25" t="s">
        <v>428</v>
      </c>
      <c r="F6" s="24" t="s">
        <v>166</v>
      </c>
      <c r="G6" s="26" t="s">
        <v>73</v>
      </c>
      <c r="H6" s="27"/>
      <c r="I6" s="27"/>
      <c r="J6" s="27" t="s">
        <v>355</v>
      </c>
      <c r="K6" s="27" t="s">
        <v>75</v>
      </c>
      <c r="L6" s="27" t="s">
        <v>356</v>
      </c>
      <c r="M6" s="27" t="s">
        <v>77</v>
      </c>
      <c r="N6" s="27" t="s">
        <v>78</v>
      </c>
      <c r="O6" s="27" t="s">
        <v>81</v>
      </c>
      <c r="P6" s="27" t="s">
        <v>79</v>
      </c>
      <c r="Q6" s="27" t="s">
        <v>80</v>
      </c>
      <c r="R6" s="45"/>
    </row>
    <row r="7" spans="1:18" ht="25.5" customHeight="1">
      <c r="A7" s="28"/>
      <c r="B7" s="28"/>
      <c r="C7" s="28"/>
      <c r="D7" s="28"/>
      <c r="E7" s="28"/>
      <c r="F7" s="29"/>
      <c r="G7" s="30" t="s">
        <v>127</v>
      </c>
      <c r="H7" s="31" t="s">
        <v>84</v>
      </c>
      <c r="I7" s="27" t="s">
        <v>85</v>
      </c>
      <c r="J7" s="27"/>
      <c r="K7" s="27"/>
      <c r="L7" s="27"/>
      <c r="M7" s="27"/>
      <c r="N7" s="27"/>
      <c r="O7" s="27"/>
      <c r="P7" s="27"/>
      <c r="Q7" s="27"/>
      <c r="R7" s="45"/>
    </row>
    <row r="8" spans="1:18" ht="30" customHeight="1">
      <c r="A8" s="32" t="s">
        <v>429</v>
      </c>
      <c r="B8" s="32" t="s">
        <v>430</v>
      </c>
      <c r="C8" s="33" t="s">
        <v>359</v>
      </c>
      <c r="D8" s="34">
        <v>2</v>
      </c>
      <c r="E8" s="34" t="s">
        <v>376</v>
      </c>
      <c r="F8" s="35">
        <f>G8</f>
        <v>1</v>
      </c>
      <c r="G8" s="36">
        <v>1</v>
      </c>
      <c r="H8" s="36">
        <v>1</v>
      </c>
      <c r="I8" s="37"/>
      <c r="J8" s="32"/>
      <c r="K8" s="37"/>
      <c r="L8" s="37"/>
      <c r="M8" s="37"/>
      <c r="N8" s="37"/>
      <c r="O8" s="37"/>
      <c r="P8" s="44"/>
      <c r="Q8" s="37"/>
      <c r="R8" s="46"/>
    </row>
    <row r="9" spans="1:18" ht="21.75" customHeight="1">
      <c r="A9" s="32"/>
      <c r="B9" s="32" t="s">
        <v>431</v>
      </c>
      <c r="C9" s="33" t="s">
        <v>359</v>
      </c>
      <c r="D9" s="34">
        <v>100</v>
      </c>
      <c r="E9" s="34" t="s">
        <v>376</v>
      </c>
      <c r="F9" s="35">
        <f>G9</f>
        <v>80</v>
      </c>
      <c r="G9" s="36">
        <v>80</v>
      </c>
      <c r="H9" s="36">
        <v>80</v>
      </c>
      <c r="I9" s="37"/>
      <c r="J9" s="32"/>
      <c r="K9" s="37"/>
      <c r="L9" s="37"/>
      <c r="M9" s="37"/>
      <c r="N9" s="37"/>
      <c r="O9" s="37"/>
      <c r="P9" s="44"/>
      <c r="Q9" s="37"/>
      <c r="R9" s="45"/>
    </row>
    <row r="10" spans="1:18" ht="21.75" customHeight="1">
      <c r="A10" s="32"/>
      <c r="B10" s="32" t="s">
        <v>432</v>
      </c>
      <c r="C10" s="33" t="s">
        <v>359</v>
      </c>
      <c r="D10" s="34">
        <v>1</v>
      </c>
      <c r="E10" s="34" t="s">
        <v>376</v>
      </c>
      <c r="F10" s="35">
        <f aca="true" t="shared" si="0" ref="F10:F14">M10</f>
        <v>10</v>
      </c>
      <c r="G10" s="37"/>
      <c r="H10" s="37"/>
      <c r="I10" s="37"/>
      <c r="J10" s="32"/>
      <c r="K10" s="37"/>
      <c r="L10" s="37"/>
      <c r="M10" s="36">
        <v>10</v>
      </c>
      <c r="N10" s="37"/>
      <c r="O10" s="37"/>
      <c r="P10" s="44"/>
      <c r="Q10" s="37"/>
      <c r="R10" s="45"/>
    </row>
    <row r="11" spans="1:18" ht="21.75" customHeight="1">
      <c r="A11" s="32"/>
      <c r="B11" s="32" t="s">
        <v>433</v>
      </c>
      <c r="C11" s="33" t="s">
        <v>359</v>
      </c>
      <c r="D11" s="34">
        <v>1</v>
      </c>
      <c r="E11" s="34" t="s">
        <v>376</v>
      </c>
      <c r="F11" s="35">
        <f t="shared" si="0"/>
        <v>10</v>
      </c>
      <c r="G11" s="37"/>
      <c r="H11" s="37"/>
      <c r="I11" s="37"/>
      <c r="J11" s="32"/>
      <c r="K11" s="37"/>
      <c r="L11" s="37"/>
      <c r="M11" s="36">
        <v>10</v>
      </c>
      <c r="N11" s="37"/>
      <c r="O11" s="37"/>
      <c r="P11" s="44"/>
      <c r="Q11" s="37"/>
      <c r="R11" s="45"/>
    </row>
    <row r="12" spans="1:18" ht="21.75" customHeight="1">
      <c r="A12" s="32"/>
      <c r="B12" s="32" t="s">
        <v>434</v>
      </c>
      <c r="C12" s="33" t="s">
        <v>359</v>
      </c>
      <c r="D12" s="34">
        <v>1</v>
      </c>
      <c r="E12" s="34" t="s">
        <v>376</v>
      </c>
      <c r="F12" s="35">
        <f t="shared" si="0"/>
        <v>10</v>
      </c>
      <c r="G12" s="37"/>
      <c r="H12" s="37"/>
      <c r="I12" s="37"/>
      <c r="J12" s="32"/>
      <c r="K12" s="37"/>
      <c r="L12" s="37"/>
      <c r="M12" s="36">
        <v>10</v>
      </c>
      <c r="N12" s="37"/>
      <c r="O12" s="37"/>
      <c r="P12" s="37"/>
      <c r="Q12" s="37"/>
      <c r="R12" s="45"/>
    </row>
    <row r="13" spans="1:18" ht="21.75" customHeight="1">
      <c r="A13" s="32"/>
      <c r="B13" s="32" t="s">
        <v>435</v>
      </c>
      <c r="C13" s="33" t="s">
        <v>359</v>
      </c>
      <c r="D13" s="34">
        <v>1</v>
      </c>
      <c r="E13" s="34" t="s">
        <v>376</v>
      </c>
      <c r="F13" s="35">
        <f t="shared" si="0"/>
        <v>10</v>
      </c>
      <c r="G13" s="37"/>
      <c r="H13" s="37"/>
      <c r="I13" s="37"/>
      <c r="J13" s="32"/>
      <c r="K13" s="37"/>
      <c r="L13" s="37"/>
      <c r="M13" s="36">
        <v>10</v>
      </c>
      <c r="N13" s="37"/>
      <c r="O13" s="37"/>
      <c r="P13" s="37"/>
      <c r="Q13" s="37"/>
      <c r="R13" s="45"/>
    </row>
    <row r="14" spans="1:18" ht="21.75" customHeight="1">
      <c r="A14" s="32"/>
      <c r="B14" s="32" t="s">
        <v>436</v>
      </c>
      <c r="C14" s="33" t="s">
        <v>359</v>
      </c>
      <c r="D14" s="34">
        <v>1</v>
      </c>
      <c r="E14" s="34" t="s">
        <v>376</v>
      </c>
      <c r="F14" s="35">
        <f t="shared" si="0"/>
        <v>10</v>
      </c>
      <c r="G14" s="38"/>
      <c r="H14" s="38"/>
      <c r="I14" s="37"/>
      <c r="J14" s="32"/>
      <c r="K14" s="37"/>
      <c r="L14" s="37"/>
      <c r="M14" s="36">
        <v>10</v>
      </c>
      <c r="N14" s="38"/>
      <c r="O14" s="37"/>
      <c r="P14" s="37"/>
      <c r="Q14" s="37"/>
      <c r="R14" s="45"/>
    </row>
    <row r="15" spans="1:18" ht="21.75" customHeight="1">
      <c r="A15" s="32"/>
      <c r="B15" s="32" t="s">
        <v>437</v>
      </c>
      <c r="C15" s="33" t="s">
        <v>359</v>
      </c>
      <c r="D15" s="34">
        <v>1</v>
      </c>
      <c r="E15" s="34" t="s">
        <v>376</v>
      </c>
      <c r="F15" s="35">
        <f aca="true" t="shared" si="1" ref="F15:F19">G15</f>
        <v>10</v>
      </c>
      <c r="G15" s="36">
        <v>10</v>
      </c>
      <c r="H15" s="36">
        <v>10</v>
      </c>
      <c r="I15" s="37"/>
      <c r="J15" s="32"/>
      <c r="K15" s="37"/>
      <c r="L15" s="38"/>
      <c r="M15" s="38"/>
      <c r="N15" s="38"/>
      <c r="O15" s="37"/>
      <c r="P15" s="37"/>
      <c r="Q15" s="37"/>
      <c r="R15" s="45"/>
    </row>
    <row r="16" spans="1:17" ht="19.5" customHeight="1">
      <c r="A16" s="32"/>
      <c r="B16" s="32" t="s">
        <v>438</v>
      </c>
      <c r="C16" s="33" t="s">
        <v>359</v>
      </c>
      <c r="D16" s="34">
        <v>1</v>
      </c>
      <c r="E16" s="34" t="s">
        <v>376</v>
      </c>
      <c r="F16" s="35">
        <f t="shared" si="1"/>
        <v>15</v>
      </c>
      <c r="G16" s="36">
        <v>15</v>
      </c>
      <c r="H16" s="36">
        <v>15</v>
      </c>
      <c r="I16" s="37"/>
      <c r="J16" s="32"/>
      <c r="K16" s="38"/>
      <c r="L16" s="38"/>
      <c r="M16" s="38"/>
      <c r="N16" s="38"/>
      <c r="O16" s="37"/>
      <c r="P16" s="37"/>
      <c r="Q16" s="38"/>
    </row>
    <row r="17" spans="1:17" ht="19.5" customHeight="1">
      <c r="A17" s="32"/>
      <c r="B17" s="32" t="s">
        <v>439</v>
      </c>
      <c r="C17" s="33" t="s">
        <v>440</v>
      </c>
      <c r="D17" s="34">
        <v>2</v>
      </c>
      <c r="E17" s="34" t="s">
        <v>376</v>
      </c>
      <c r="F17" s="35">
        <f t="shared" si="1"/>
        <v>30</v>
      </c>
      <c r="G17" s="36">
        <v>30</v>
      </c>
      <c r="H17" s="36">
        <v>30</v>
      </c>
      <c r="I17" s="38"/>
      <c r="J17" s="32"/>
      <c r="K17" s="38"/>
      <c r="L17" s="38"/>
      <c r="M17" s="38"/>
      <c r="N17" s="38"/>
      <c r="O17" s="37"/>
      <c r="P17" s="38"/>
      <c r="Q17" s="38"/>
    </row>
    <row r="18" spans="1:17" ht="19.5" customHeight="1">
      <c r="A18" s="32"/>
      <c r="B18" s="32" t="s">
        <v>441</v>
      </c>
      <c r="C18" s="33" t="s">
        <v>442</v>
      </c>
      <c r="D18" s="34">
        <v>1</v>
      </c>
      <c r="E18" s="34" t="s">
        <v>376</v>
      </c>
      <c r="F18" s="35">
        <f t="shared" si="1"/>
        <v>100</v>
      </c>
      <c r="G18" s="36">
        <v>100</v>
      </c>
      <c r="H18" s="36">
        <v>100</v>
      </c>
      <c r="I18" s="10"/>
      <c r="J18" s="32"/>
      <c r="K18" s="10"/>
      <c r="L18" s="10"/>
      <c r="M18" s="10"/>
      <c r="N18" s="10"/>
      <c r="O18" s="10"/>
      <c r="P18" s="10"/>
      <c r="Q18" s="10"/>
    </row>
    <row r="19" spans="1:17" ht="19.5" customHeight="1">
      <c r="A19" s="32"/>
      <c r="B19" s="32" t="s">
        <v>443</v>
      </c>
      <c r="C19" s="33" t="s">
        <v>359</v>
      </c>
      <c r="D19" s="34">
        <v>600</v>
      </c>
      <c r="E19" s="34" t="s">
        <v>376</v>
      </c>
      <c r="F19" s="35">
        <f t="shared" si="1"/>
        <v>9</v>
      </c>
      <c r="G19" s="36">
        <v>9</v>
      </c>
      <c r="H19" s="36">
        <v>9</v>
      </c>
      <c r="I19" s="10"/>
      <c r="J19" s="32"/>
      <c r="K19" s="10"/>
      <c r="L19" s="10"/>
      <c r="M19" s="10"/>
      <c r="N19" s="10"/>
      <c r="O19" s="10"/>
      <c r="P19" s="10"/>
      <c r="Q19" s="10"/>
    </row>
    <row r="20" spans="1:17" ht="19.5" customHeight="1">
      <c r="A20" s="10"/>
      <c r="B20" s="39" t="s">
        <v>444</v>
      </c>
      <c r="C20" s="10"/>
      <c r="D20" s="10"/>
      <c r="E20" s="10"/>
      <c r="F20" s="40">
        <f>SUM(F8:F19)</f>
        <v>295</v>
      </c>
      <c r="G20" s="40">
        <f>SUM(G8:G19)</f>
        <v>245</v>
      </c>
      <c r="H20" s="40">
        <f>SUM(H8:H19)</f>
        <v>245</v>
      </c>
      <c r="I20" s="40"/>
      <c r="J20" s="40"/>
      <c r="K20" s="40"/>
      <c r="L20" s="40"/>
      <c r="M20" s="40">
        <f>SUM(M8:M19)</f>
        <v>50</v>
      </c>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19236111111111112" right="0.19236111111111112" top="0.38958333333333334" bottom="0.38958333333333334" header="0.38958333333333334" footer="0.38958333333333334"/>
  <pageSetup horizontalDpi="600" verticalDpi="600" orientation="landscape" paperSize="9" scale="91"/>
</worksheet>
</file>

<file path=xl/worksheets/sheet17.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E8" sqref="E8"/>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445</v>
      </c>
    </row>
    <row r="2" spans="2:5" ht="46.5" customHeight="1">
      <c r="B2" s="2" t="s">
        <v>446</v>
      </c>
      <c r="C2" s="2"/>
      <c r="D2" s="2"/>
      <c r="E2" s="3" t="s">
        <v>3</v>
      </c>
    </row>
    <row r="3" spans="2:5" ht="24.75" customHeight="1">
      <c r="B3" s="4" t="s">
        <v>226</v>
      </c>
      <c r="C3" s="2"/>
      <c r="D3" s="2"/>
      <c r="E3" s="3"/>
    </row>
    <row r="4" spans="2:5" ht="24" customHeight="1">
      <c r="B4" s="5" t="s">
        <v>447</v>
      </c>
      <c r="C4" s="5" t="s">
        <v>448</v>
      </c>
      <c r="D4" s="5" t="s">
        <v>449</v>
      </c>
      <c r="E4" s="6" t="s">
        <v>450</v>
      </c>
    </row>
    <row r="5" spans="2:5" ht="24" customHeight="1">
      <c r="B5" s="5"/>
      <c r="C5" s="5"/>
      <c r="D5" s="5"/>
      <c r="E5" s="7"/>
    </row>
    <row r="6" spans="2:5" ht="24" customHeight="1">
      <c r="B6" s="8" t="s">
        <v>451</v>
      </c>
      <c r="C6" s="9"/>
      <c r="D6" s="10"/>
      <c r="E6" s="10"/>
    </row>
    <row r="7" spans="2:5" ht="24" customHeight="1">
      <c r="B7" s="8" t="s">
        <v>452</v>
      </c>
      <c r="C7" s="11">
        <v>1</v>
      </c>
      <c r="D7" s="10"/>
      <c r="E7" s="10"/>
    </row>
    <row r="8" spans="2:5" ht="24" customHeight="1">
      <c r="B8" s="12" t="s">
        <v>453</v>
      </c>
      <c r="C8" s="11">
        <v>2</v>
      </c>
      <c r="D8" s="10"/>
      <c r="E8" s="10">
        <v>508.7</v>
      </c>
    </row>
    <row r="9" spans="2:5" ht="24" customHeight="1">
      <c r="B9" s="13" t="s">
        <v>454</v>
      </c>
      <c r="C9" s="11">
        <v>3</v>
      </c>
      <c r="D9" s="10">
        <v>3804.85</v>
      </c>
      <c r="E9" s="10">
        <v>347.15</v>
      </c>
    </row>
    <row r="10" spans="2:5" ht="24" customHeight="1">
      <c r="B10" s="12" t="s">
        <v>455</v>
      </c>
      <c r="C10" s="14">
        <v>4</v>
      </c>
      <c r="D10" s="10"/>
      <c r="E10" s="10">
        <v>553.67</v>
      </c>
    </row>
    <row r="11" spans="2:5" ht="24" customHeight="1">
      <c r="B11" s="12" t="s">
        <v>456</v>
      </c>
      <c r="C11" s="11">
        <v>5</v>
      </c>
      <c r="D11" s="10">
        <v>2</v>
      </c>
      <c r="E11" s="10">
        <v>30.82</v>
      </c>
    </row>
    <row r="12" spans="2:5" ht="24" customHeight="1">
      <c r="B12" s="12" t="s">
        <v>457</v>
      </c>
      <c r="C12" s="11">
        <v>6</v>
      </c>
      <c r="D12" s="10"/>
      <c r="E12" s="10"/>
    </row>
    <row r="13" spans="2:5" ht="24" customHeight="1">
      <c r="B13" s="12" t="s">
        <v>458</v>
      </c>
      <c r="C13" s="11">
        <v>7</v>
      </c>
      <c r="D13" s="10"/>
      <c r="E13" s="10"/>
    </row>
    <row r="14" spans="2:5" ht="24" customHeight="1">
      <c r="B14" s="13" t="s">
        <v>459</v>
      </c>
      <c r="C14" s="11">
        <v>8</v>
      </c>
      <c r="D14" s="10"/>
      <c r="E14" s="10"/>
    </row>
    <row r="15" spans="2:5" ht="24" customHeight="1">
      <c r="B15" s="13" t="s">
        <v>460</v>
      </c>
      <c r="C15" s="11">
        <v>9</v>
      </c>
      <c r="D15" s="10"/>
      <c r="E15" s="10"/>
    </row>
    <row r="16" spans="2:5" ht="24" customHeight="1">
      <c r="B16" s="15" t="s">
        <v>461</v>
      </c>
      <c r="C16" s="11">
        <v>10</v>
      </c>
      <c r="D16" s="10"/>
      <c r="E16" s="10">
        <v>19.63</v>
      </c>
    </row>
    <row r="17" spans="2:5" ht="24" customHeight="1">
      <c r="B17" s="16" t="s">
        <v>462</v>
      </c>
      <c r="C17" s="11">
        <v>11</v>
      </c>
      <c r="D17" s="10"/>
      <c r="E17" s="10"/>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18.xml><?xml version="1.0" encoding="utf-8"?>
<worksheet xmlns="http://schemas.openxmlformats.org/spreadsheetml/2006/main" xmlns:r="http://schemas.openxmlformats.org/officeDocument/2006/relationships">
  <dimension ref="A1:A1"/>
  <sheetViews>
    <sheetView zoomScaleSheetLayoutView="100" workbookViewId="0" topLeftCell="A72">
      <selection activeCell="Z34" sqref="Z34"/>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H15" sqref="H15"/>
    </sheetView>
  </sheetViews>
  <sheetFormatPr defaultColWidth="15.5" defaultRowHeight="25.5" customHeight="1"/>
  <sheetData>
    <row r="1" ht="21.75" customHeight="1">
      <c r="A1" s="66" t="s">
        <v>69</v>
      </c>
    </row>
    <row r="2" spans="1:13" ht="36" customHeight="1">
      <c r="A2" s="134" t="s">
        <v>70</v>
      </c>
      <c r="B2" s="134"/>
      <c r="C2" s="134"/>
      <c r="D2" s="134"/>
      <c r="E2" s="134"/>
      <c r="F2" s="134"/>
      <c r="G2" s="134"/>
      <c r="H2" s="134"/>
      <c r="I2" s="134"/>
      <c r="J2" s="134"/>
      <c r="K2" s="134"/>
      <c r="L2" s="134"/>
      <c r="M2" s="134"/>
    </row>
    <row r="3" spans="1:13" ht="16.5" customHeight="1">
      <c r="A3" t="s">
        <v>2</v>
      </c>
      <c r="M3" t="s">
        <v>3</v>
      </c>
    </row>
    <row r="4" spans="1:13" ht="20.25" customHeight="1">
      <c r="A4" s="298" t="s">
        <v>71</v>
      </c>
      <c r="B4" s="298"/>
      <c r="C4" s="298" t="s">
        <v>72</v>
      </c>
      <c r="D4" s="298" t="s">
        <v>73</v>
      </c>
      <c r="E4" s="298"/>
      <c r="F4" s="298" t="s">
        <v>74</v>
      </c>
      <c r="G4" s="298" t="s">
        <v>75</v>
      </c>
      <c r="H4" s="298" t="s">
        <v>76</v>
      </c>
      <c r="I4" s="298" t="s">
        <v>77</v>
      </c>
      <c r="J4" s="298" t="s">
        <v>78</v>
      </c>
      <c r="K4" s="298" t="s">
        <v>79</v>
      </c>
      <c r="L4" s="298" t="s">
        <v>80</v>
      </c>
      <c r="M4" s="298" t="s">
        <v>81</v>
      </c>
    </row>
    <row r="5" spans="1:13" ht="25.5" customHeight="1">
      <c r="A5" s="298" t="s">
        <v>82</v>
      </c>
      <c r="B5" s="298" t="s">
        <v>83</v>
      </c>
      <c r="C5" s="298"/>
      <c r="D5" s="298" t="s">
        <v>84</v>
      </c>
      <c r="E5" s="298" t="s">
        <v>85</v>
      </c>
      <c r="F5" s="298"/>
      <c r="G5" s="298"/>
      <c r="H5" s="298"/>
      <c r="I5" s="298"/>
      <c r="J5" s="298"/>
      <c r="K5" s="298"/>
      <c r="L5" s="298"/>
      <c r="M5" s="298"/>
    </row>
    <row r="6" spans="1:13" ht="25.5" customHeight="1">
      <c r="A6" s="299" t="s">
        <v>86</v>
      </c>
      <c r="B6" s="299" t="s">
        <v>87</v>
      </c>
      <c r="C6" s="231">
        <v>2167.37</v>
      </c>
      <c r="D6" s="231">
        <v>1801.1</v>
      </c>
      <c r="E6" s="231"/>
      <c r="F6" s="231"/>
      <c r="G6" s="231"/>
      <c r="H6" s="231">
        <v>366.27</v>
      </c>
      <c r="I6" s="298"/>
      <c r="J6" s="298"/>
      <c r="K6" s="298"/>
      <c r="L6" s="300"/>
      <c r="M6" s="300"/>
    </row>
    <row r="7" spans="1:13" s="65" customFormat="1" ht="25.5" customHeight="1">
      <c r="A7" s="299"/>
      <c r="B7" s="299"/>
      <c r="C7" s="231"/>
      <c r="D7" s="231"/>
      <c r="E7" s="231"/>
      <c r="F7" s="231"/>
      <c r="G7" s="231"/>
      <c r="H7" s="231"/>
      <c r="I7" s="231"/>
      <c r="J7" s="231"/>
      <c r="K7" s="231"/>
      <c r="L7" s="218"/>
      <c r="M7" s="218"/>
    </row>
    <row r="8" spans="1:15" ht="25.5" customHeight="1">
      <c r="A8" s="163" t="s">
        <v>88</v>
      </c>
      <c r="B8" s="163"/>
      <c r="C8" s="163"/>
      <c r="D8" s="163"/>
      <c r="E8" s="163"/>
      <c r="F8" s="163"/>
      <c r="G8" s="163"/>
      <c r="H8" s="163"/>
      <c r="I8" s="163"/>
      <c r="J8" s="163"/>
      <c r="K8" s="163"/>
      <c r="L8" s="104"/>
      <c r="M8" s="104"/>
      <c r="N8" s="104"/>
      <c r="O8" s="104"/>
    </row>
    <row r="9" spans="1:15" ht="25.5" customHeight="1">
      <c r="A9" s="104"/>
      <c r="B9" s="104"/>
      <c r="C9" s="104"/>
      <c r="D9" s="104"/>
      <c r="E9" s="104"/>
      <c r="F9" s="104"/>
      <c r="H9" s="104"/>
      <c r="I9" s="104"/>
      <c r="J9" s="104"/>
      <c r="K9" s="104"/>
      <c r="L9" s="104"/>
      <c r="N9" s="104"/>
      <c r="O9" s="104"/>
    </row>
    <row r="10" spans="1:5" ht="25.5" customHeight="1">
      <c r="A10" s="104"/>
      <c r="B10" s="104"/>
      <c r="C10" s="104"/>
      <c r="E10" s="104"/>
    </row>
    <row r="11" spans="2:4" ht="25.5" customHeight="1">
      <c r="B11" s="104"/>
      <c r="C11" s="104"/>
      <c r="D11" s="104"/>
    </row>
    <row r="12" spans="2:4" ht="25.5" customHeight="1">
      <c r="B12" s="104"/>
      <c r="C12" s="104"/>
      <c r="D12" s="104"/>
    </row>
    <row r="13" spans="3:4" ht="25.5" customHeight="1">
      <c r="C13" s="104"/>
      <c r="D13" s="104"/>
    </row>
    <row r="14" ht="25.5" customHeight="1">
      <c r="D14" s="104"/>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22"/>
  <sheetViews>
    <sheetView showGridLines="0" showZeros="0" view="pageBreakPreview" zoomScaleSheetLayoutView="100" workbookViewId="0" topLeftCell="A1">
      <selection activeCell="K7" sqref="K7:N7"/>
    </sheetView>
  </sheetViews>
  <sheetFormatPr defaultColWidth="9.16015625" defaultRowHeight="12.75" customHeight="1"/>
  <cols>
    <col min="1" max="1" width="5.83203125" style="0" customWidth="1"/>
    <col min="2" max="2" width="6.16015625" style="0" customWidth="1"/>
    <col min="3" max="3" width="7" style="0" customWidth="1"/>
    <col min="4" max="4" width="21.16015625" style="0" customWidth="1"/>
    <col min="5" max="13" width="15.5" style="0" customWidth="1"/>
    <col min="14" max="14" width="11.16015625" style="0" customWidth="1"/>
    <col min="15" max="15" width="11.66015625" style="0" customWidth="1"/>
  </cols>
  <sheetData>
    <row r="1" spans="2:5" ht="21.75" customHeight="1">
      <c r="B1" s="290" t="s">
        <v>89</v>
      </c>
      <c r="C1" s="290"/>
      <c r="D1" s="290"/>
      <c r="E1" s="290"/>
    </row>
    <row r="2" spans="1:15" ht="43.5" customHeight="1">
      <c r="A2" s="291" t="s">
        <v>90</v>
      </c>
      <c r="B2" s="291"/>
      <c r="C2" s="291"/>
      <c r="D2" s="291"/>
      <c r="E2" s="291"/>
      <c r="F2" s="291"/>
      <c r="G2" s="291"/>
      <c r="H2" s="291"/>
      <c r="I2" s="291"/>
      <c r="J2" s="291"/>
      <c r="K2" s="291"/>
      <c r="L2" s="291"/>
      <c r="M2" s="291"/>
      <c r="N2" s="291"/>
      <c r="O2" s="291"/>
    </row>
    <row r="3" spans="1:15" ht="16.5" customHeight="1">
      <c r="A3" s="169" t="s">
        <v>2</v>
      </c>
      <c r="B3" s="169"/>
      <c r="C3" s="169"/>
      <c r="D3" s="169"/>
      <c r="E3" s="292"/>
      <c r="N3" s="297" t="s">
        <v>3</v>
      </c>
      <c r="O3" s="297"/>
    </row>
    <row r="4" spans="1:15" ht="20.25" customHeight="1">
      <c r="A4" s="135" t="s">
        <v>91</v>
      </c>
      <c r="B4" s="135"/>
      <c r="C4" s="135"/>
      <c r="D4" s="153"/>
      <c r="E4" s="135" t="s">
        <v>72</v>
      </c>
      <c r="F4" s="293" t="s">
        <v>73</v>
      </c>
      <c r="G4" s="153"/>
      <c r="H4" s="164" t="s">
        <v>74</v>
      </c>
      <c r="I4" s="164" t="s">
        <v>75</v>
      </c>
      <c r="J4" s="164" t="s">
        <v>76</v>
      </c>
      <c r="K4" s="164" t="s">
        <v>77</v>
      </c>
      <c r="L4" s="164" t="s">
        <v>78</v>
      </c>
      <c r="M4" s="164" t="s">
        <v>79</v>
      </c>
      <c r="N4" s="165" t="s">
        <v>80</v>
      </c>
      <c r="O4" s="212" t="s">
        <v>81</v>
      </c>
    </row>
    <row r="5" spans="1:15" ht="25.5" customHeight="1">
      <c r="A5" s="135" t="s">
        <v>92</v>
      </c>
      <c r="B5" s="135"/>
      <c r="C5" s="154"/>
      <c r="D5" s="154" t="s">
        <v>93</v>
      </c>
      <c r="E5" s="135"/>
      <c r="F5" s="294" t="s">
        <v>84</v>
      </c>
      <c r="G5" s="164" t="s">
        <v>85</v>
      </c>
      <c r="H5" s="164"/>
      <c r="I5" s="164"/>
      <c r="J5" s="164"/>
      <c r="K5" s="164"/>
      <c r="L5" s="164"/>
      <c r="M5" s="164"/>
      <c r="N5" s="164"/>
      <c r="O5" s="136"/>
    </row>
    <row r="6" spans="1:15" ht="25.5" customHeight="1">
      <c r="A6" s="155" t="s">
        <v>94</v>
      </c>
      <c r="B6" s="155" t="s">
        <v>95</v>
      </c>
      <c r="C6" s="156" t="s">
        <v>96</v>
      </c>
      <c r="D6" s="153"/>
      <c r="E6" s="139"/>
      <c r="F6" s="295"/>
      <c r="G6" s="166"/>
      <c r="H6" s="166"/>
      <c r="I6" s="166"/>
      <c r="J6" s="166"/>
      <c r="K6" s="166"/>
      <c r="L6" s="166"/>
      <c r="M6" s="166"/>
      <c r="N6" s="166"/>
      <c r="O6" s="140"/>
    </row>
    <row r="7" spans="1:15" ht="25.5" customHeight="1">
      <c r="A7" s="170"/>
      <c r="B7" s="170"/>
      <c r="C7" s="171"/>
      <c r="D7" s="172" t="s">
        <v>72</v>
      </c>
      <c r="E7" s="135">
        <f>SUM(E8:E15)</f>
        <v>2167.37</v>
      </c>
      <c r="F7" s="135"/>
      <c r="G7" s="136"/>
      <c r="H7" s="136"/>
      <c r="I7" s="252"/>
      <c r="J7" s="252"/>
      <c r="K7" s="136"/>
      <c r="L7" s="136"/>
      <c r="M7" s="136"/>
      <c r="N7" s="136"/>
      <c r="O7" s="178"/>
    </row>
    <row r="8" spans="1:15" s="65" customFormat="1" ht="25.5" customHeight="1">
      <c r="A8" s="157" t="s">
        <v>97</v>
      </c>
      <c r="B8" s="157" t="s">
        <v>98</v>
      </c>
      <c r="C8" s="157" t="s">
        <v>99</v>
      </c>
      <c r="D8" s="174" t="s">
        <v>100</v>
      </c>
      <c r="E8" s="159">
        <v>1374.4</v>
      </c>
      <c r="F8" s="159">
        <f>1017.7</f>
        <v>1017.7</v>
      </c>
      <c r="G8" s="159"/>
      <c r="H8" s="159"/>
      <c r="I8" s="159"/>
      <c r="J8" s="159">
        <f>1693.4-1017.7-319</f>
        <v>356.70000000000005</v>
      </c>
      <c r="K8" s="159"/>
      <c r="L8" s="160"/>
      <c r="M8" s="161"/>
      <c r="N8" s="159"/>
      <c r="O8" s="160"/>
    </row>
    <row r="9" spans="1:15" s="65" customFormat="1" ht="25.5" customHeight="1">
      <c r="A9" s="213" t="s">
        <v>97</v>
      </c>
      <c r="B9" s="213" t="s">
        <v>98</v>
      </c>
      <c r="C9" s="213" t="s">
        <v>101</v>
      </c>
      <c r="D9" s="214" t="s">
        <v>102</v>
      </c>
      <c r="E9" s="215">
        <f>F9</f>
        <v>219</v>
      </c>
      <c r="F9" s="215">
        <v>219</v>
      </c>
      <c r="G9" s="215"/>
      <c r="H9" s="215"/>
      <c r="I9" s="215"/>
      <c r="J9" s="215"/>
      <c r="K9" s="215"/>
      <c r="L9" s="216"/>
      <c r="M9" s="217"/>
      <c r="N9" s="215"/>
      <c r="O9" s="216"/>
    </row>
    <row r="10" spans="1:15" s="65" customFormat="1" ht="25.5" customHeight="1">
      <c r="A10" s="213" t="s">
        <v>97</v>
      </c>
      <c r="B10" s="213" t="s">
        <v>98</v>
      </c>
      <c r="C10" s="213" t="s">
        <v>103</v>
      </c>
      <c r="D10" s="214" t="s">
        <v>104</v>
      </c>
      <c r="E10" s="215">
        <f>F10</f>
        <v>36</v>
      </c>
      <c r="F10" s="215">
        <v>36</v>
      </c>
      <c r="G10" s="215"/>
      <c r="H10" s="215"/>
      <c r="I10" s="215"/>
      <c r="J10" s="215"/>
      <c r="K10" s="215"/>
      <c r="L10" s="216"/>
      <c r="M10" s="217"/>
      <c r="N10" s="215"/>
      <c r="O10" s="216"/>
    </row>
    <row r="11" spans="1:15" s="65" customFormat="1" ht="25.5" customHeight="1">
      <c r="A11" s="213" t="s">
        <v>97</v>
      </c>
      <c r="B11" s="213" t="s">
        <v>105</v>
      </c>
      <c r="C11" s="213" t="s">
        <v>106</v>
      </c>
      <c r="D11" s="214" t="s">
        <v>107</v>
      </c>
      <c r="E11" s="215">
        <f>F11</f>
        <v>64</v>
      </c>
      <c r="F11" s="215">
        <v>64</v>
      </c>
      <c r="G11" s="215"/>
      <c r="H11" s="215"/>
      <c r="I11" s="215"/>
      <c r="J11" s="215"/>
      <c r="K11" s="215"/>
      <c r="L11" s="216"/>
      <c r="M11" s="217"/>
      <c r="N11" s="215"/>
      <c r="O11" s="216"/>
    </row>
    <row r="12" spans="1:15" s="65" customFormat="1" ht="25.5" customHeight="1">
      <c r="A12" s="213" t="s">
        <v>108</v>
      </c>
      <c r="B12" s="213" t="s">
        <v>106</v>
      </c>
      <c r="C12" s="213" t="s">
        <v>106</v>
      </c>
      <c r="D12" s="214" t="s">
        <v>109</v>
      </c>
      <c r="E12" s="215">
        <f>F12+J12</f>
        <v>190.75</v>
      </c>
      <c r="F12" s="215">
        <v>185.04</v>
      </c>
      <c r="G12" s="215"/>
      <c r="H12" s="215"/>
      <c r="I12" s="215"/>
      <c r="J12" s="215">
        <v>5.71</v>
      </c>
      <c r="K12" s="215"/>
      <c r="L12" s="216"/>
      <c r="M12" s="217"/>
      <c r="N12" s="215"/>
      <c r="O12" s="216"/>
    </row>
    <row r="13" spans="1:15" s="65" customFormat="1" ht="25.5" customHeight="1">
      <c r="A13" s="213" t="s">
        <v>108</v>
      </c>
      <c r="B13" s="213" t="s">
        <v>106</v>
      </c>
      <c r="C13" s="213" t="s">
        <v>105</v>
      </c>
      <c r="D13" s="214" t="s">
        <v>110</v>
      </c>
      <c r="E13" s="215">
        <f>F13+J13</f>
        <v>92.52</v>
      </c>
      <c r="F13" s="215">
        <v>92.52</v>
      </c>
      <c r="G13" s="215"/>
      <c r="H13" s="215"/>
      <c r="I13" s="215"/>
      <c r="J13" s="215"/>
      <c r="K13" s="215"/>
      <c r="L13" s="216"/>
      <c r="M13" s="217"/>
      <c r="N13" s="215"/>
      <c r="O13" s="216"/>
    </row>
    <row r="14" spans="1:15" s="65" customFormat="1" ht="25.5" customHeight="1">
      <c r="A14" s="213" t="s">
        <v>111</v>
      </c>
      <c r="B14" s="213" t="s">
        <v>112</v>
      </c>
      <c r="C14" s="213" t="s">
        <v>101</v>
      </c>
      <c r="D14" s="214" t="s">
        <v>113</v>
      </c>
      <c r="E14" s="215">
        <f>F14+J14</f>
        <v>89.74</v>
      </c>
      <c r="F14" s="215">
        <v>87.92</v>
      </c>
      <c r="G14" s="215"/>
      <c r="H14" s="215"/>
      <c r="I14" s="215"/>
      <c r="J14" s="215">
        <v>1.82</v>
      </c>
      <c r="K14" s="215"/>
      <c r="L14" s="216"/>
      <c r="M14" s="217"/>
      <c r="N14" s="215"/>
      <c r="O14" s="216"/>
    </row>
    <row r="15" spans="1:18" ht="25.5" customHeight="1">
      <c r="A15" s="251">
        <v>221</v>
      </c>
      <c r="B15" s="251" t="s">
        <v>101</v>
      </c>
      <c r="C15" s="251" t="s">
        <v>99</v>
      </c>
      <c r="D15" s="250" t="s">
        <v>114</v>
      </c>
      <c r="E15" s="250">
        <f>F15+J15</f>
        <v>100.96000000000001</v>
      </c>
      <c r="F15" s="296">
        <v>98.92</v>
      </c>
      <c r="G15" s="162"/>
      <c r="H15" s="162"/>
      <c r="I15" s="162"/>
      <c r="J15" s="250">
        <v>2.04</v>
      </c>
      <c r="K15" s="162"/>
      <c r="L15" s="162"/>
      <c r="M15" s="162"/>
      <c r="N15" s="162"/>
      <c r="O15" s="162"/>
      <c r="P15" s="104"/>
      <c r="Q15" s="104"/>
      <c r="R15" s="104"/>
    </row>
    <row r="16" spans="1:18" ht="25.5" customHeight="1">
      <c r="A16" s="163" t="s">
        <v>115</v>
      </c>
      <c r="B16" s="163"/>
      <c r="C16" s="163"/>
      <c r="D16" s="163"/>
      <c r="E16" s="163"/>
      <c r="F16" s="163"/>
      <c r="G16" s="163"/>
      <c r="H16" s="163"/>
      <c r="I16" s="163"/>
      <c r="J16" s="163"/>
      <c r="K16" s="163"/>
      <c r="L16" s="163"/>
      <c r="M16" s="163"/>
      <c r="O16" s="104"/>
      <c r="P16" s="104"/>
      <c r="Q16" s="104"/>
      <c r="R16" s="104"/>
    </row>
    <row r="17" spans="2:18" ht="25.5" customHeight="1">
      <c r="B17" s="104"/>
      <c r="C17" s="104"/>
      <c r="D17" s="104"/>
      <c r="E17" s="104"/>
      <c r="F17" s="104"/>
      <c r="H17" s="104"/>
      <c r="R17" s="104"/>
    </row>
    <row r="18" spans="3:6" ht="25.5" customHeight="1">
      <c r="C18" s="104"/>
      <c r="D18" s="104"/>
      <c r="E18" s="104"/>
      <c r="F18" s="104"/>
    </row>
    <row r="19" spans="4:6" ht="25.5" customHeight="1">
      <c r="D19" s="104"/>
      <c r="E19" s="104"/>
      <c r="F19" s="104"/>
    </row>
    <row r="20" spans="4:6" ht="25.5" customHeight="1">
      <c r="D20" s="104"/>
      <c r="E20" s="104"/>
      <c r="F20" s="104"/>
    </row>
    <row r="21" ht="25.5" customHeight="1">
      <c r="E21" s="104"/>
    </row>
    <row r="22" spans="5:6" ht="25.5" customHeight="1">
      <c r="E22" s="104"/>
      <c r="F22" s="104"/>
    </row>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mergeCells count="20">
    <mergeCell ref="B1:E1"/>
    <mergeCell ref="A2:O2"/>
    <mergeCell ref="A3:E3"/>
    <mergeCell ref="N3:O3"/>
    <mergeCell ref="A4:D4"/>
    <mergeCell ref="F4:G4"/>
    <mergeCell ref="A5:C5"/>
    <mergeCell ref="A16:M16"/>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20"/>
  <sheetViews>
    <sheetView showGridLines="0" showZeros="0" view="pageBreakPreview" zoomScaleSheetLayoutView="100" workbookViewId="0" topLeftCell="A1">
      <selection activeCell="K9" sqref="K9:K11"/>
    </sheetView>
  </sheetViews>
  <sheetFormatPr defaultColWidth="14.33203125" defaultRowHeight="17.25" customHeight="1"/>
  <cols>
    <col min="1" max="1" width="6.33203125" style="0" customWidth="1"/>
    <col min="2" max="2" width="6.16015625" style="0" customWidth="1"/>
    <col min="3" max="3" width="7" style="0" customWidth="1"/>
    <col min="4" max="4" width="15.5" style="0" customWidth="1"/>
    <col min="5" max="5" width="13.66015625" style="0" customWidth="1"/>
    <col min="6" max="6" width="12" style="0" customWidth="1"/>
    <col min="7" max="8" width="15.5" style="0" customWidth="1"/>
    <col min="9" max="9" width="13.16015625" style="0" customWidth="1"/>
    <col min="10" max="10" width="12.66015625" style="0" customWidth="1"/>
    <col min="11" max="12" width="15.5" style="0" customWidth="1"/>
    <col min="13" max="13" width="10.66015625" style="0" customWidth="1"/>
    <col min="14" max="14" width="13.83203125" style="0" customWidth="1"/>
    <col min="15" max="15" width="11.83203125" style="0" customWidth="1"/>
    <col min="16" max="16" width="9.5" style="0" customWidth="1"/>
    <col min="17" max="17" width="9.16015625" style="0" customWidth="1"/>
    <col min="18" max="20" width="14.33203125" style="0" customWidth="1"/>
    <col min="21" max="21" width="12.16015625" style="0" customWidth="1"/>
    <col min="22" max="22" width="11.66015625" style="0" customWidth="1"/>
    <col min="23" max="23" width="9.16015625" style="0" customWidth="1"/>
    <col min="24" max="24" width="8.5" style="0" customWidth="1"/>
    <col min="25" max="25" width="9.5" style="0" customWidth="1"/>
  </cols>
  <sheetData>
    <row r="1" ht="31.5" customHeight="1">
      <c r="A1" s="66" t="s">
        <v>116</v>
      </c>
    </row>
    <row r="2" spans="1:25" ht="36" customHeight="1">
      <c r="A2" s="134" t="s">
        <v>117</v>
      </c>
      <c r="B2" s="134"/>
      <c r="C2" s="134"/>
      <c r="D2" s="134"/>
      <c r="E2" s="134"/>
      <c r="F2" s="134"/>
      <c r="G2" s="134"/>
      <c r="H2" s="134"/>
      <c r="I2" s="134"/>
      <c r="J2" s="134"/>
      <c r="K2" s="134"/>
      <c r="L2" s="134"/>
      <c r="M2" s="134"/>
      <c r="N2" s="134"/>
      <c r="O2" s="134"/>
      <c r="P2" s="134"/>
      <c r="Q2" s="134"/>
      <c r="R2" s="134"/>
      <c r="S2" s="134"/>
      <c r="T2" s="134"/>
      <c r="U2" s="134"/>
      <c r="V2" s="134"/>
      <c r="W2" s="134"/>
      <c r="X2" s="134"/>
      <c r="Y2" s="134"/>
    </row>
    <row r="3" spans="1:25" ht="16.5" customHeight="1">
      <c r="A3" s="152" t="s">
        <v>2</v>
      </c>
      <c r="B3" s="152"/>
      <c r="C3" s="152"/>
      <c r="Y3" s="167" t="s">
        <v>118</v>
      </c>
    </row>
    <row r="4" spans="1:25" ht="20.25" customHeight="1">
      <c r="A4" s="135" t="s">
        <v>119</v>
      </c>
      <c r="B4" s="135"/>
      <c r="C4" s="135"/>
      <c r="D4" s="153"/>
      <c r="E4" s="154" t="s">
        <v>72</v>
      </c>
      <c r="F4" s="139" t="s">
        <v>120</v>
      </c>
      <c r="G4" s="139"/>
      <c r="H4" s="139"/>
      <c r="I4" s="153"/>
      <c r="J4" s="164" t="s">
        <v>121</v>
      </c>
      <c r="K4" s="164"/>
      <c r="L4" s="164"/>
      <c r="M4" s="164"/>
      <c r="N4" s="164"/>
      <c r="O4" s="164"/>
      <c r="P4" s="164"/>
      <c r="Q4" s="164"/>
      <c r="R4" s="164"/>
      <c r="S4" s="164"/>
      <c r="T4" s="164"/>
      <c r="U4" s="136" t="s">
        <v>122</v>
      </c>
      <c r="V4" s="136" t="s">
        <v>123</v>
      </c>
      <c r="W4" s="136" t="s">
        <v>124</v>
      </c>
      <c r="X4" s="136" t="s">
        <v>125</v>
      </c>
      <c r="Y4" s="136" t="s">
        <v>126</v>
      </c>
    </row>
    <row r="5" spans="1:25" ht="25.5" customHeight="1">
      <c r="A5" s="135" t="s">
        <v>92</v>
      </c>
      <c r="B5" s="135"/>
      <c r="C5" s="154"/>
      <c r="D5" s="154" t="s">
        <v>93</v>
      </c>
      <c r="E5" s="154"/>
      <c r="F5" s="135" t="s">
        <v>127</v>
      </c>
      <c r="G5" s="135" t="s">
        <v>128</v>
      </c>
      <c r="H5" s="136" t="s">
        <v>129</v>
      </c>
      <c r="I5" s="164" t="s">
        <v>130</v>
      </c>
      <c r="J5" s="165" t="s">
        <v>127</v>
      </c>
      <c r="K5" s="165" t="s">
        <v>131</v>
      </c>
      <c r="L5" s="165" t="s">
        <v>132</v>
      </c>
      <c r="M5" s="165" t="s">
        <v>133</v>
      </c>
      <c r="N5" s="165" t="s">
        <v>134</v>
      </c>
      <c r="O5" s="165" t="s">
        <v>135</v>
      </c>
      <c r="P5" s="165" t="s">
        <v>136</v>
      </c>
      <c r="Q5" s="165" t="s">
        <v>137</v>
      </c>
      <c r="R5" s="165" t="s">
        <v>138</v>
      </c>
      <c r="S5" s="165" t="s">
        <v>139</v>
      </c>
      <c r="T5" s="165" t="s">
        <v>140</v>
      </c>
      <c r="U5" s="136"/>
      <c r="V5" s="136"/>
      <c r="W5" s="136"/>
      <c r="X5" s="136"/>
      <c r="Y5" s="136"/>
    </row>
    <row r="6" spans="1:25" ht="25.5" customHeight="1">
      <c r="A6" s="155" t="s">
        <v>94</v>
      </c>
      <c r="B6" s="155" t="s">
        <v>95</v>
      </c>
      <c r="C6" s="156" t="s">
        <v>96</v>
      </c>
      <c r="D6" s="153"/>
      <c r="E6" s="153"/>
      <c r="F6" s="139"/>
      <c r="G6" s="139"/>
      <c r="H6" s="140"/>
      <c r="I6" s="166"/>
      <c r="J6" s="166"/>
      <c r="K6" s="166"/>
      <c r="L6" s="166"/>
      <c r="M6" s="166"/>
      <c r="N6" s="166"/>
      <c r="O6" s="166"/>
      <c r="P6" s="166"/>
      <c r="Q6" s="166"/>
      <c r="R6" s="166"/>
      <c r="S6" s="166"/>
      <c r="T6" s="166"/>
      <c r="U6" s="140"/>
      <c r="V6" s="140"/>
      <c r="W6" s="140"/>
      <c r="X6" s="140"/>
      <c r="Y6" s="140"/>
    </row>
    <row r="7" spans="1:25" ht="25.5" customHeight="1">
      <c r="A7" s="170"/>
      <c r="B7" s="170"/>
      <c r="C7" s="171"/>
      <c r="D7" s="172" t="s">
        <v>72</v>
      </c>
      <c r="E7" s="160">
        <f>E8+E9+E10+E11+E12+E13</f>
        <v>2167.37418</v>
      </c>
      <c r="F7" s="135"/>
      <c r="G7" s="139"/>
      <c r="H7" s="140"/>
      <c r="I7" s="252"/>
      <c r="J7" s="252"/>
      <c r="K7" s="252"/>
      <c r="L7" s="252"/>
      <c r="M7" s="252"/>
      <c r="N7" s="252"/>
      <c r="O7" s="252"/>
      <c r="P7" s="252"/>
      <c r="Q7" s="252"/>
      <c r="R7" s="252"/>
      <c r="S7" s="252"/>
      <c r="T7" s="252"/>
      <c r="U7" s="173"/>
      <c r="V7" s="173"/>
      <c r="W7" s="173"/>
      <c r="X7" s="173"/>
      <c r="Y7" s="178"/>
    </row>
    <row r="8" spans="1:25" s="65" customFormat="1" ht="25.5" customHeight="1">
      <c r="A8" s="157" t="s">
        <v>97</v>
      </c>
      <c r="B8" s="157" t="s">
        <v>98</v>
      </c>
      <c r="C8" s="157" t="s">
        <v>99</v>
      </c>
      <c r="D8" s="174" t="s">
        <v>100</v>
      </c>
      <c r="E8" s="160">
        <f>F8+J8</f>
        <v>1848.37418</v>
      </c>
      <c r="F8" s="161">
        <f>G8+H8</f>
        <v>1848.37418</v>
      </c>
      <c r="G8" s="288">
        <f>1263.6249+384.230556+100.958724</f>
        <v>1748.81418</v>
      </c>
      <c r="H8" s="288">
        <v>99.56</v>
      </c>
      <c r="I8" s="159"/>
      <c r="J8" s="159">
        <f>K8</f>
        <v>0</v>
      </c>
      <c r="K8" s="159"/>
      <c r="L8" s="159"/>
      <c r="M8" s="159"/>
      <c r="N8" s="159"/>
      <c r="O8" s="159"/>
      <c r="P8" s="159"/>
      <c r="Q8" s="159"/>
      <c r="R8" s="159"/>
      <c r="S8" s="159"/>
      <c r="T8" s="159"/>
      <c r="U8" s="159"/>
      <c r="V8" s="159"/>
      <c r="W8" s="159"/>
      <c r="X8" s="159"/>
      <c r="Y8" s="160"/>
    </row>
    <row r="9" spans="1:25" s="65" customFormat="1" ht="25.5" customHeight="1">
      <c r="A9" s="213" t="s">
        <v>97</v>
      </c>
      <c r="B9" s="213" t="s">
        <v>98</v>
      </c>
      <c r="C9" s="213" t="s">
        <v>101</v>
      </c>
      <c r="D9" s="214" t="s">
        <v>102</v>
      </c>
      <c r="E9" s="216">
        <f>F9+J9</f>
        <v>219</v>
      </c>
      <c r="F9" s="217"/>
      <c r="G9" s="289"/>
      <c r="H9" s="289"/>
      <c r="I9" s="215"/>
      <c r="J9" s="215">
        <f>K9</f>
        <v>219</v>
      </c>
      <c r="K9" s="215">
        <v>219</v>
      </c>
      <c r="L9" s="215"/>
      <c r="M9" s="215"/>
      <c r="N9" s="215"/>
      <c r="O9" s="215"/>
      <c r="P9" s="215"/>
      <c r="Q9" s="215"/>
      <c r="R9" s="215"/>
      <c r="S9" s="215"/>
      <c r="T9" s="215"/>
      <c r="U9" s="215"/>
      <c r="V9" s="215"/>
      <c r="W9" s="215"/>
      <c r="X9" s="215"/>
      <c r="Y9" s="216"/>
    </row>
    <row r="10" spans="1:25" s="65" customFormat="1" ht="25.5" customHeight="1">
      <c r="A10" s="213" t="s">
        <v>97</v>
      </c>
      <c r="B10" s="213" t="s">
        <v>98</v>
      </c>
      <c r="C10" s="213" t="s">
        <v>103</v>
      </c>
      <c r="D10" s="214" t="s">
        <v>104</v>
      </c>
      <c r="E10" s="216">
        <f>F10+J10</f>
        <v>36</v>
      </c>
      <c r="F10" s="217"/>
      <c r="G10" s="289"/>
      <c r="H10" s="289"/>
      <c r="I10" s="215"/>
      <c r="J10" s="215">
        <f>K10</f>
        <v>36</v>
      </c>
      <c r="K10" s="215">
        <v>36</v>
      </c>
      <c r="L10" s="215"/>
      <c r="M10" s="215"/>
      <c r="N10" s="215"/>
      <c r="O10" s="215"/>
      <c r="P10" s="215"/>
      <c r="Q10" s="215"/>
      <c r="R10" s="215"/>
      <c r="S10" s="215"/>
      <c r="T10" s="215"/>
      <c r="U10" s="215"/>
      <c r="V10" s="215"/>
      <c r="W10" s="215"/>
      <c r="X10" s="215"/>
      <c r="Y10" s="216"/>
    </row>
    <row r="11" spans="1:25" s="65" customFormat="1" ht="25.5" customHeight="1">
      <c r="A11" s="213" t="s">
        <v>97</v>
      </c>
      <c r="B11" s="213" t="s">
        <v>105</v>
      </c>
      <c r="C11" s="213" t="s">
        <v>106</v>
      </c>
      <c r="D11" s="214" t="s">
        <v>107</v>
      </c>
      <c r="E11" s="216">
        <f>F11+J11</f>
        <v>64</v>
      </c>
      <c r="F11" s="217"/>
      <c r="G11" s="289"/>
      <c r="H11" s="289"/>
      <c r="I11" s="215"/>
      <c r="J11" s="215">
        <f>K11</f>
        <v>64</v>
      </c>
      <c r="K11" s="215">
        <v>64</v>
      </c>
      <c r="L11" s="215"/>
      <c r="M11" s="215"/>
      <c r="N11" s="215"/>
      <c r="O11" s="215"/>
      <c r="P11" s="215"/>
      <c r="Q11" s="215"/>
      <c r="R11" s="215"/>
      <c r="S11" s="215"/>
      <c r="T11" s="215"/>
      <c r="U11" s="215"/>
      <c r="V11" s="215"/>
      <c r="W11" s="215"/>
      <c r="X11" s="215"/>
      <c r="Y11" s="216"/>
    </row>
    <row r="12" spans="1:25" s="65" customFormat="1" ht="25.5" customHeight="1">
      <c r="A12" s="213"/>
      <c r="B12" s="213"/>
      <c r="C12" s="213"/>
      <c r="D12" s="214"/>
      <c r="E12" s="216"/>
      <c r="F12" s="217"/>
      <c r="G12" s="289"/>
      <c r="H12" s="289"/>
      <c r="I12" s="215"/>
      <c r="J12" s="215"/>
      <c r="K12" s="215"/>
      <c r="L12" s="215"/>
      <c r="M12" s="215"/>
      <c r="N12" s="215"/>
      <c r="O12" s="215"/>
      <c r="P12" s="215"/>
      <c r="Q12" s="215"/>
      <c r="R12" s="215"/>
      <c r="S12" s="215"/>
      <c r="T12" s="215"/>
      <c r="U12" s="215"/>
      <c r="V12" s="215"/>
      <c r="W12" s="215"/>
      <c r="X12" s="215"/>
      <c r="Y12" s="216"/>
    </row>
    <row r="13" spans="1:25" s="65" customFormat="1" ht="25.5" customHeight="1">
      <c r="A13" s="213"/>
      <c r="B13" s="213"/>
      <c r="C13" s="213"/>
      <c r="D13" s="214"/>
      <c r="E13" s="216"/>
      <c r="F13" s="217"/>
      <c r="G13" s="289"/>
      <c r="H13" s="289"/>
      <c r="I13" s="215"/>
      <c r="J13" s="215"/>
      <c r="K13" s="215"/>
      <c r="L13" s="215"/>
      <c r="M13" s="215"/>
      <c r="N13" s="215"/>
      <c r="O13" s="215"/>
      <c r="P13" s="215"/>
      <c r="Q13" s="215"/>
      <c r="R13" s="215"/>
      <c r="S13" s="215"/>
      <c r="T13" s="215"/>
      <c r="U13" s="215"/>
      <c r="V13" s="215"/>
      <c r="W13" s="215"/>
      <c r="X13" s="215"/>
      <c r="Y13" s="216"/>
    </row>
    <row r="14" spans="1:27" ht="25.5" customHeight="1">
      <c r="A14" s="162"/>
      <c r="B14" s="162"/>
      <c r="C14" s="162"/>
      <c r="D14" s="162"/>
      <c r="E14" s="162"/>
      <c r="F14" s="162"/>
      <c r="G14" s="162"/>
      <c r="H14" s="162"/>
      <c r="I14" s="162"/>
      <c r="J14" s="162"/>
      <c r="K14" s="162"/>
      <c r="L14" s="162"/>
      <c r="M14" s="162"/>
      <c r="N14" s="162"/>
      <c r="O14" s="162"/>
      <c r="P14" s="162"/>
      <c r="Q14" s="162"/>
      <c r="R14" s="162"/>
      <c r="S14" s="162"/>
      <c r="T14" s="10"/>
      <c r="U14" s="162"/>
      <c r="V14" s="162"/>
      <c r="W14" s="162"/>
      <c r="X14" s="162"/>
      <c r="Y14" s="162"/>
      <c r="Z14" s="104"/>
      <c r="AA14" s="104"/>
    </row>
    <row r="15" spans="1:28" ht="25.5" customHeight="1">
      <c r="A15" s="163" t="s">
        <v>141</v>
      </c>
      <c r="B15" s="163"/>
      <c r="C15" s="163"/>
      <c r="D15" s="163"/>
      <c r="E15" s="163"/>
      <c r="F15" s="163"/>
      <c r="G15" s="163"/>
      <c r="H15" s="163"/>
      <c r="I15" s="163"/>
      <c r="J15" s="163"/>
      <c r="K15" s="163"/>
      <c r="L15" s="163"/>
      <c r="M15" s="163"/>
      <c r="N15" s="104"/>
      <c r="O15" s="104"/>
      <c r="P15" s="104"/>
      <c r="R15" s="104"/>
      <c r="S15" s="104"/>
      <c r="T15" s="104"/>
      <c r="W15" s="104"/>
      <c r="X15" s="104"/>
      <c r="Y15" s="104"/>
      <c r="Z15" s="104"/>
      <c r="AB15" s="104"/>
    </row>
    <row r="16" spans="3:28" ht="25.5" customHeight="1">
      <c r="C16" s="104"/>
      <c r="D16" s="104"/>
      <c r="E16" s="104"/>
      <c r="F16" s="104"/>
      <c r="K16" s="104"/>
      <c r="L16" s="104"/>
      <c r="M16" s="104"/>
      <c r="R16" s="104"/>
      <c r="S16" s="104"/>
      <c r="AB16" s="104"/>
    </row>
    <row r="17" spans="4:27" ht="25.5" customHeight="1">
      <c r="D17" s="104"/>
      <c r="E17" s="104"/>
      <c r="F17" s="104"/>
      <c r="G17" s="104"/>
      <c r="K17" s="104"/>
      <c r="L17" s="104"/>
      <c r="M17" s="104"/>
      <c r="S17" s="104"/>
      <c r="AA17" s="104"/>
    </row>
    <row r="18" spans="4:13" ht="25.5" customHeight="1">
      <c r="D18" s="104"/>
      <c r="E18" s="104"/>
      <c r="F18" s="104"/>
      <c r="G18" s="104"/>
      <c r="L18" s="104"/>
      <c r="M18" s="104"/>
    </row>
    <row r="19" spans="6:13" ht="25.5" customHeight="1">
      <c r="F19" s="104"/>
      <c r="G19" s="104"/>
      <c r="M19" s="104"/>
    </row>
    <row r="20" spans="6:7" ht="25.5" customHeight="1">
      <c r="F20" s="104"/>
      <c r="G20" s="104"/>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9">
    <mergeCell ref="A2:Y2"/>
    <mergeCell ref="A3:C3"/>
    <mergeCell ref="A4:D4"/>
    <mergeCell ref="F4:I4"/>
    <mergeCell ref="J4:T4"/>
    <mergeCell ref="A5:C5"/>
    <mergeCell ref="A15:M1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50"/>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B6" sqref="B6"/>
    </sheetView>
  </sheetViews>
  <sheetFormatPr defaultColWidth="9.16015625" defaultRowHeight="12.75" customHeight="1"/>
  <cols>
    <col min="1" max="1" width="34.16015625" style="0" customWidth="1"/>
    <col min="2" max="2" width="15" style="0" customWidth="1"/>
    <col min="3" max="3" width="28.33203125" style="0" customWidth="1"/>
    <col min="4" max="4" width="16.83203125" style="0" customWidth="1"/>
    <col min="5" max="5" width="36.33203125" style="0" customWidth="1"/>
    <col min="6" max="6" width="15" style="0" customWidth="1"/>
  </cols>
  <sheetData>
    <row r="1" ht="36" customHeight="1">
      <c r="A1" s="66" t="s">
        <v>142</v>
      </c>
    </row>
    <row r="2" spans="1:6" ht="12.75" customHeight="1">
      <c r="A2" s="134" t="s">
        <v>143</v>
      </c>
      <c r="B2" s="134"/>
      <c r="C2" s="134"/>
      <c r="D2" s="134"/>
      <c r="E2" s="134"/>
      <c r="F2" s="134"/>
    </row>
    <row r="3" spans="1:6" ht="22.5" customHeight="1">
      <c r="A3" t="s">
        <v>2</v>
      </c>
      <c r="F3" t="s">
        <v>3</v>
      </c>
    </row>
    <row r="4" spans="1:6" ht="22.5" customHeight="1">
      <c r="A4" s="258" t="s">
        <v>4</v>
      </c>
      <c r="B4" s="259"/>
      <c r="C4" s="260" t="s">
        <v>5</v>
      </c>
      <c r="D4" s="260"/>
      <c r="E4" s="260"/>
      <c r="F4" s="260"/>
    </row>
    <row r="5" spans="1:6" ht="22.5" customHeight="1">
      <c r="A5" s="261" t="s">
        <v>6</v>
      </c>
      <c r="B5" s="155" t="s">
        <v>7</v>
      </c>
      <c r="C5" s="262" t="s">
        <v>8</v>
      </c>
      <c r="D5" s="263" t="s">
        <v>9</v>
      </c>
      <c r="E5" s="264" t="s">
        <v>10</v>
      </c>
      <c r="F5" s="265" t="s">
        <v>7</v>
      </c>
    </row>
    <row r="6" spans="1:6" s="65" customFormat="1" ht="22.5" customHeight="1">
      <c r="A6" s="266" t="s">
        <v>144</v>
      </c>
      <c r="B6" s="267">
        <v>1801.1</v>
      </c>
      <c r="C6" s="268" t="s">
        <v>12</v>
      </c>
      <c r="D6" s="269"/>
      <c r="E6" s="268" t="s">
        <v>13</v>
      </c>
      <c r="F6" s="270"/>
    </row>
    <row r="7" spans="1:6" s="65" customFormat="1" ht="22.5" customHeight="1">
      <c r="A7" s="266" t="s">
        <v>14</v>
      </c>
      <c r="B7" s="271">
        <v>1801.1</v>
      </c>
      <c r="C7" s="268" t="s">
        <v>15</v>
      </c>
      <c r="D7" s="269"/>
      <c r="E7" s="268" t="s">
        <v>16</v>
      </c>
      <c r="F7" s="272">
        <v>1475.4249</v>
      </c>
    </row>
    <row r="8" spans="1:6" s="65" customFormat="1" ht="22.5" customHeight="1">
      <c r="A8" s="273" t="s">
        <v>145</v>
      </c>
      <c r="B8" s="274"/>
      <c r="C8" s="268" t="s">
        <v>18</v>
      </c>
      <c r="D8" s="269"/>
      <c r="E8" s="268" t="s">
        <v>19</v>
      </c>
      <c r="F8" s="269">
        <v>6.6749</v>
      </c>
    </row>
    <row r="9" spans="1:6" s="65" customFormat="1" ht="22.5" customHeight="1">
      <c r="A9" s="266" t="s">
        <v>20</v>
      </c>
      <c r="B9" s="267"/>
      <c r="C9" s="268" t="s">
        <v>21</v>
      </c>
      <c r="D9" s="269"/>
      <c r="E9" s="268" t="s">
        <v>22</v>
      </c>
      <c r="F9" s="269"/>
    </row>
    <row r="10" spans="1:6" s="65" customFormat="1" ht="22.5" customHeight="1">
      <c r="A10" s="275"/>
      <c r="B10" s="276"/>
      <c r="C10" s="266" t="s">
        <v>24</v>
      </c>
      <c r="D10" s="269">
        <v>1336.7</v>
      </c>
      <c r="E10" s="268" t="s">
        <v>25</v>
      </c>
      <c r="F10" s="270"/>
    </row>
    <row r="11" spans="1:6" s="65" customFormat="1" ht="22.5" customHeight="1">
      <c r="A11" s="275"/>
      <c r="B11" s="275"/>
      <c r="C11" s="266" t="s">
        <v>27</v>
      </c>
      <c r="D11" s="269">
        <v>277.56</v>
      </c>
      <c r="E11" s="268" t="s">
        <v>28</v>
      </c>
      <c r="F11" s="272">
        <v>319</v>
      </c>
    </row>
    <row r="12" spans="1:6" s="65" customFormat="1" ht="22.5" customHeight="1">
      <c r="A12" s="275"/>
      <c r="B12" s="275"/>
      <c r="C12" s="266" t="s">
        <v>30</v>
      </c>
      <c r="D12" s="269">
        <v>87.92</v>
      </c>
      <c r="E12" s="268" t="s">
        <v>31</v>
      </c>
      <c r="F12" s="269"/>
    </row>
    <row r="13" spans="1:6" s="65" customFormat="1" ht="22.5" customHeight="1">
      <c r="A13" s="275"/>
      <c r="B13" s="275"/>
      <c r="C13" s="266" t="s">
        <v>33</v>
      </c>
      <c r="D13" s="269"/>
      <c r="E13" s="268" t="s">
        <v>34</v>
      </c>
      <c r="F13" s="269"/>
    </row>
    <row r="14" spans="1:6" s="65" customFormat="1" ht="22.5" customHeight="1">
      <c r="A14" s="275"/>
      <c r="B14" s="275"/>
      <c r="C14" s="266" t="s">
        <v>36</v>
      </c>
      <c r="D14" s="269"/>
      <c r="E14" s="268" t="s">
        <v>37</v>
      </c>
      <c r="F14" s="269"/>
    </row>
    <row r="15" spans="1:6" s="65" customFormat="1" ht="22.5" customHeight="1">
      <c r="A15" s="275"/>
      <c r="B15" s="275"/>
      <c r="C15" s="266" t="s">
        <v>39</v>
      </c>
      <c r="D15" s="269"/>
      <c r="E15" s="268" t="s">
        <v>40</v>
      </c>
      <c r="F15" s="269"/>
    </row>
    <row r="16" spans="1:6" s="65" customFormat="1" ht="22.5" customHeight="1">
      <c r="A16" s="275"/>
      <c r="B16" s="275"/>
      <c r="C16" s="266" t="s">
        <v>42</v>
      </c>
      <c r="D16" s="269"/>
      <c r="E16" s="268" t="s">
        <v>43</v>
      </c>
      <c r="F16" s="269"/>
    </row>
    <row r="17" spans="1:6" s="65" customFormat="1" ht="22.5" customHeight="1">
      <c r="A17" s="275"/>
      <c r="B17" s="275"/>
      <c r="C17" s="266" t="s">
        <v>44</v>
      </c>
      <c r="D17" s="269"/>
      <c r="E17" s="268" t="s">
        <v>45</v>
      </c>
      <c r="F17" s="269"/>
    </row>
    <row r="18" spans="1:6" s="65" customFormat="1" ht="22.5" customHeight="1">
      <c r="A18" s="275"/>
      <c r="B18" s="275"/>
      <c r="C18" s="266" t="s">
        <v>46</v>
      </c>
      <c r="D18" s="269"/>
      <c r="E18" s="268" t="s">
        <v>47</v>
      </c>
      <c r="F18" s="269"/>
    </row>
    <row r="19" spans="1:6" s="65" customFormat="1" ht="22.5" customHeight="1">
      <c r="A19" s="275"/>
      <c r="B19" s="275"/>
      <c r="C19" s="266" t="s">
        <v>48</v>
      </c>
      <c r="D19" s="269"/>
      <c r="E19" s="268" t="s">
        <v>49</v>
      </c>
      <c r="F19" s="269"/>
    </row>
    <row r="20" spans="1:6" s="65" customFormat="1" ht="22.5" customHeight="1">
      <c r="A20" s="275"/>
      <c r="B20" s="275"/>
      <c r="C20" s="266" t="s">
        <v>50</v>
      </c>
      <c r="D20" s="269"/>
      <c r="E20" s="268" t="s">
        <v>51</v>
      </c>
      <c r="F20" s="270"/>
    </row>
    <row r="21" spans="1:6" s="65" customFormat="1" ht="22.5" customHeight="1">
      <c r="A21" s="275"/>
      <c r="B21" s="275"/>
      <c r="C21" s="266" t="s">
        <v>52</v>
      </c>
      <c r="D21" s="269">
        <v>98.92</v>
      </c>
      <c r="E21" s="268" t="s">
        <v>53</v>
      </c>
      <c r="F21" s="272"/>
    </row>
    <row r="22" spans="1:6" s="65" customFormat="1" ht="22.5" customHeight="1">
      <c r="A22" s="275"/>
      <c r="B22" s="275"/>
      <c r="C22" s="266" t="s">
        <v>54</v>
      </c>
      <c r="D22" s="269"/>
      <c r="E22" s="277" t="s">
        <v>55</v>
      </c>
      <c r="F22" s="269"/>
    </row>
    <row r="23" spans="1:6" s="65" customFormat="1" ht="22.5" customHeight="1">
      <c r="A23" s="275"/>
      <c r="B23" s="275"/>
      <c r="C23" s="266" t="s">
        <v>56</v>
      </c>
      <c r="D23" s="270"/>
      <c r="E23" s="278" t="s">
        <v>146</v>
      </c>
      <c r="F23" s="270"/>
    </row>
    <row r="24" spans="1:6" s="65" customFormat="1" ht="22.5" customHeight="1">
      <c r="A24" s="275"/>
      <c r="B24" s="275"/>
      <c r="C24" s="266" t="s">
        <v>58</v>
      </c>
      <c r="D24" s="272"/>
      <c r="E24" s="279" t="s">
        <v>59</v>
      </c>
      <c r="F24" s="280"/>
    </row>
    <row r="25" spans="1:6" s="65" customFormat="1" ht="22.5" customHeight="1">
      <c r="A25" s="275"/>
      <c r="B25" s="275"/>
      <c r="C25" s="266" t="s">
        <v>60</v>
      </c>
      <c r="D25" s="269"/>
      <c r="E25" s="268" t="s">
        <v>61</v>
      </c>
      <c r="F25" s="280"/>
    </row>
    <row r="26" spans="1:6" s="65" customFormat="1" ht="22.5" customHeight="1">
      <c r="A26" s="275"/>
      <c r="B26" s="275"/>
      <c r="C26" s="266" t="s">
        <v>62</v>
      </c>
      <c r="D26" s="269"/>
      <c r="E26" s="281"/>
      <c r="F26" s="276"/>
    </row>
    <row r="27" spans="1:6" s="65" customFormat="1" ht="22.5" customHeight="1">
      <c r="A27" s="275"/>
      <c r="B27" s="275"/>
      <c r="C27" s="266" t="s">
        <v>63</v>
      </c>
      <c r="D27" s="270"/>
      <c r="E27" s="281"/>
      <c r="F27" s="275"/>
    </row>
    <row r="28" spans="1:6" ht="22.5" customHeight="1">
      <c r="A28" s="282"/>
      <c r="B28" s="282"/>
      <c r="C28" s="282"/>
      <c r="D28" s="283"/>
      <c r="E28" s="282"/>
      <c r="F28" s="282"/>
    </row>
    <row r="29" spans="1:6" ht="22.5" customHeight="1">
      <c r="A29" s="284"/>
      <c r="B29" s="284"/>
      <c r="C29" s="284"/>
      <c r="D29" s="284"/>
      <c r="E29" s="284"/>
      <c r="F29" s="282"/>
    </row>
    <row r="30" spans="1:6" ht="22.5" customHeight="1">
      <c r="A30" s="282"/>
      <c r="B30" s="282"/>
      <c r="C30" s="282"/>
      <c r="D30" s="282"/>
      <c r="E30" s="282"/>
      <c r="F30" s="282"/>
    </row>
    <row r="31" spans="1:6" ht="22.5" customHeight="1">
      <c r="A31" s="261" t="s">
        <v>66</v>
      </c>
      <c r="B31" s="285">
        <v>1801.1</v>
      </c>
      <c r="C31" s="261" t="s">
        <v>67</v>
      </c>
      <c r="D31" s="285">
        <v>1801.1</v>
      </c>
      <c r="E31" s="261" t="s">
        <v>67</v>
      </c>
      <c r="F31" s="285">
        <f>F7+F8+F11</f>
        <v>1801.0998</v>
      </c>
    </row>
    <row r="32" spans="1:6" ht="12.75" customHeight="1">
      <c r="A32" s="286" t="s">
        <v>147</v>
      </c>
      <c r="B32" s="287"/>
      <c r="C32" s="287"/>
      <c r="D32" s="287"/>
      <c r="E32" s="287"/>
      <c r="F32" s="287"/>
    </row>
  </sheetData>
  <sheetProtection/>
  <mergeCells count="4">
    <mergeCell ref="A2:F2"/>
    <mergeCell ref="A4:B4"/>
    <mergeCell ref="C4:F4"/>
    <mergeCell ref="A32:F32"/>
  </mergeCells>
  <printOptions/>
  <pageMargins left="0.75" right="0.75" top="1" bottom="1" header="0.5" footer="0.5"/>
  <pageSetup horizontalDpi="600" verticalDpi="600" orientation="portrait" scale="75"/>
</worksheet>
</file>

<file path=xl/worksheets/sheet6.xml><?xml version="1.0" encoding="utf-8"?>
<worksheet xmlns="http://schemas.openxmlformats.org/spreadsheetml/2006/main" xmlns:r="http://schemas.openxmlformats.org/officeDocument/2006/relationships">
  <dimension ref="A1:Y28"/>
  <sheetViews>
    <sheetView showGridLines="0" showZeros="0" view="pageBreakPreview" zoomScaleSheetLayoutView="100" workbookViewId="0" topLeftCell="A1">
      <selection activeCell="G12" sqref="G12"/>
    </sheetView>
  </sheetViews>
  <sheetFormatPr defaultColWidth="9.16015625" defaultRowHeight="12.75" customHeight="1"/>
  <cols>
    <col min="1" max="1" width="5.83203125" style="0" customWidth="1"/>
    <col min="2" max="2" width="6.16015625" style="0" customWidth="1"/>
    <col min="3" max="3" width="7" style="0" customWidth="1"/>
    <col min="4" max="4" width="26.1601562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6" t="s">
        <v>148</v>
      </c>
      <c r="N1" s="66"/>
    </row>
    <row r="2" spans="1:25" ht="69.75" customHeight="1">
      <c r="A2" s="244" t="s">
        <v>149</v>
      </c>
      <c r="B2" s="244"/>
      <c r="C2" s="244"/>
      <c r="D2" s="244"/>
      <c r="E2" s="244"/>
      <c r="F2" s="244"/>
      <c r="G2" s="244"/>
      <c r="H2" s="244"/>
      <c r="I2" s="244"/>
      <c r="J2" s="244"/>
      <c r="K2" s="244"/>
      <c r="L2" s="244"/>
      <c r="M2" s="244"/>
      <c r="N2" s="244"/>
      <c r="O2" s="244"/>
      <c r="P2" s="244"/>
      <c r="Q2" s="244"/>
      <c r="R2" s="244"/>
      <c r="S2" s="244"/>
      <c r="T2" s="244"/>
      <c r="U2" s="244"/>
      <c r="V2" s="244"/>
      <c r="W2" s="244"/>
      <c r="X2" s="244"/>
      <c r="Y2" s="244"/>
    </row>
    <row r="3" spans="1:25" ht="16.5" customHeight="1">
      <c r="A3" s="152" t="s">
        <v>2</v>
      </c>
      <c r="B3" s="152"/>
      <c r="C3" s="152"/>
      <c r="Y3" s="257" t="s">
        <v>150</v>
      </c>
    </row>
    <row r="4" spans="1:25" ht="20.25" customHeight="1">
      <c r="A4" s="135" t="s">
        <v>119</v>
      </c>
      <c r="B4" s="135"/>
      <c r="C4" s="135"/>
      <c r="D4" s="153"/>
      <c r="E4" s="154" t="s">
        <v>72</v>
      </c>
      <c r="F4" s="139" t="s">
        <v>120</v>
      </c>
      <c r="G4" s="139"/>
      <c r="H4" s="139"/>
      <c r="I4" s="153"/>
      <c r="J4" s="164" t="s">
        <v>121</v>
      </c>
      <c r="K4" s="164"/>
      <c r="L4" s="164"/>
      <c r="M4" s="164"/>
      <c r="N4" s="164"/>
      <c r="O4" s="164"/>
      <c r="P4" s="164"/>
      <c r="Q4" s="164"/>
      <c r="R4" s="164"/>
      <c r="S4" s="164"/>
      <c r="T4" s="164"/>
      <c r="U4" s="136" t="s">
        <v>122</v>
      </c>
      <c r="V4" s="136" t="s">
        <v>123</v>
      </c>
      <c r="W4" s="136" t="s">
        <v>124</v>
      </c>
      <c r="X4" s="136" t="s">
        <v>125</v>
      </c>
      <c r="Y4" s="136" t="s">
        <v>126</v>
      </c>
    </row>
    <row r="5" spans="1:25" ht="25.5" customHeight="1">
      <c r="A5" s="135" t="s">
        <v>92</v>
      </c>
      <c r="B5" s="135"/>
      <c r="C5" s="154"/>
      <c r="D5" s="154" t="s">
        <v>93</v>
      </c>
      <c r="E5" s="154"/>
      <c r="F5" s="135" t="s">
        <v>127</v>
      </c>
      <c r="G5" s="135" t="s">
        <v>128</v>
      </c>
      <c r="H5" s="136" t="s">
        <v>129</v>
      </c>
      <c r="I5" s="164" t="s">
        <v>130</v>
      </c>
      <c r="J5" s="165" t="s">
        <v>127</v>
      </c>
      <c r="K5" s="165" t="s">
        <v>131</v>
      </c>
      <c r="L5" s="165" t="s">
        <v>132</v>
      </c>
      <c r="M5" s="165" t="s">
        <v>133</v>
      </c>
      <c r="N5" s="165" t="s">
        <v>134</v>
      </c>
      <c r="O5" s="165" t="s">
        <v>135</v>
      </c>
      <c r="P5" s="165" t="s">
        <v>136</v>
      </c>
      <c r="Q5" s="165" t="s">
        <v>137</v>
      </c>
      <c r="R5" s="165" t="s">
        <v>138</v>
      </c>
      <c r="S5" s="165" t="s">
        <v>139</v>
      </c>
      <c r="T5" s="165" t="s">
        <v>140</v>
      </c>
      <c r="U5" s="136"/>
      <c r="V5" s="136"/>
      <c r="W5" s="136"/>
      <c r="X5" s="136"/>
      <c r="Y5" s="136"/>
    </row>
    <row r="6" spans="1:25" ht="25.5" customHeight="1">
      <c r="A6" s="155" t="s">
        <v>94</v>
      </c>
      <c r="B6" s="155" t="s">
        <v>95</v>
      </c>
      <c r="C6" s="156" t="s">
        <v>96</v>
      </c>
      <c r="D6" s="153"/>
      <c r="E6" s="153"/>
      <c r="F6" s="139"/>
      <c r="G6" s="139"/>
      <c r="H6" s="140"/>
      <c r="I6" s="166"/>
      <c r="J6" s="166"/>
      <c r="K6" s="166"/>
      <c r="L6" s="166"/>
      <c r="M6" s="166"/>
      <c r="N6" s="166"/>
      <c r="O6" s="166"/>
      <c r="P6" s="166"/>
      <c r="Q6" s="166"/>
      <c r="R6" s="166"/>
      <c r="S6" s="166"/>
      <c r="T6" s="166"/>
      <c r="U6" s="140"/>
      <c r="V6" s="140"/>
      <c r="W6" s="140"/>
      <c r="X6" s="140"/>
      <c r="Y6" s="140"/>
    </row>
    <row r="7" spans="1:25" ht="25.5" customHeight="1">
      <c r="A7" s="170">
        <v>207</v>
      </c>
      <c r="B7" s="170"/>
      <c r="C7" s="171"/>
      <c r="D7" s="172" t="s">
        <v>151</v>
      </c>
      <c r="E7" s="245">
        <f>E8++E10</f>
        <v>1336.6999999999998</v>
      </c>
      <c r="F7" s="246">
        <f>G7+H7</f>
        <v>1017.6999999999999</v>
      </c>
      <c r="G7" s="247">
        <f>G11</f>
        <v>1011.03</v>
      </c>
      <c r="H7" s="173">
        <f>H11</f>
        <v>6.67</v>
      </c>
      <c r="I7" s="252"/>
      <c r="J7" s="253">
        <f>J8+J10</f>
        <v>319</v>
      </c>
      <c r="K7" s="254">
        <f>K8+K10</f>
        <v>319</v>
      </c>
      <c r="L7" s="255"/>
      <c r="M7" s="252"/>
      <c r="N7" s="252"/>
      <c r="O7" s="252"/>
      <c r="P7" s="252"/>
      <c r="Q7" s="252"/>
      <c r="R7" s="252"/>
      <c r="S7" s="255"/>
      <c r="T7" s="255"/>
      <c r="U7" s="255"/>
      <c r="V7" s="173"/>
      <c r="W7" s="173"/>
      <c r="X7" s="173"/>
      <c r="Y7" s="178"/>
    </row>
    <row r="8" spans="1:25" ht="25.5" customHeight="1">
      <c r="A8" s="170">
        <v>207</v>
      </c>
      <c r="B8" s="248" t="s">
        <v>105</v>
      </c>
      <c r="C8" s="171"/>
      <c r="D8" s="172" t="s">
        <v>152</v>
      </c>
      <c r="E8" s="245">
        <f>E9</f>
        <v>64</v>
      </c>
      <c r="F8" s="246"/>
      <c r="G8" s="247"/>
      <c r="H8" s="173"/>
      <c r="I8" s="252"/>
      <c r="J8" s="253">
        <f>J9</f>
        <v>64</v>
      </c>
      <c r="K8" s="254">
        <f>K9</f>
        <v>64</v>
      </c>
      <c r="L8" s="255"/>
      <c r="M8" s="252"/>
      <c r="N8" s="252"/>
      <c r="O8" s="252"/>
      <c r="P8" s="252"/>
      <c r="Q8" s="252"/>
      <c r="R8" s="252"/>
      <c r="S8" s="255"/>
      <c r="T8" s="255"/>
      <c r="U8" s="255"/>
      <c r="V8" s="173"/>
      <c r="W8" s="173"/>
      <c r="X8" s="173"/>
      <c r="Y8" s="178"/>
    </row>
    <row r="9" spans="1:25" s="243" customFormat="1" ht="25.5" customHeight="1">
      <c r="A9" s="213" t="s">
        <v>97</v>
      </c>
      <c r="B9" s="213" t="s">
        <v>105</v>
      </c>
      <c r="C9" s="213" t="s">
        <v>106</v>
      </c>
      <c r="D9" s="214" t="s">
        <v>107</v>
      </c>
      <c r="E9" s="160">
        <f>F9+J9+U9</f>
        <v>64</v>
      </c>
      <c r="F9" s="249"/>
      <c r="G9" s="217"/>
      <c r="H9" s="215"/>
      <c r="I9" s="215"/>
      <c r="J9" s="160">
        <f>K9</f>
        <v>64</v>
      </c>
      <c r="K9" s="215">
        <v>64</v>
      </c>
      <c r="L9" s="215"/>
      <c r="M9" s="215"/>
      <c r="N9" s="215"/>
      <c r="O9" s="215"/>
      <c r="P9" s="215"/>
      <c r="Q9" s="215"/>
      <c r="R9" s="215"/>
      <c r="S9" s="218"/>
      <c r="T9" s="218"/>
      <c r="U9" s="218"/>
      <c r="V9" s="215"/>
      <c r="W9" s="215"/>
      <c r="X9" s="215"/>
      <c r="Y9" s="216"/>
    </row>
    <row r="10" spans="1:25" ht="25.5" customHeight="1">
      <c r="A10" s="170">
        <v>207</v>
      </c>
      <c r="B10" s="157" t="s">
        <v>98</v>
      </c>
      <c r="C10" s="171"/>
      <c r="D10" s="172" t="s">
        <v>153</v>
      </c>
      <c r="E10" s="245">
        <f>E11+E12+E13</f>
        <v>1272.6999999999998</v>
      </c>
      <c r="F10" s="246">
        <f>G10+H10</f>
        <v>1017.6999999999999</v>
      </c>
      <c r="G10" s="247">
        <f>G11</f>
        <v>1011.03</v>
      </c>
      <c r="H10" s="173">
        <f>H11</f>
        <v>6.67</v>
      </c>
      <c r="I10" s="252"/>
      <c r="J10" s="253">
        <f>J12+J13</f>
        <v>255</v>
      </c>
      <c r="K10" s="254">
        <f>K12+K13</f>
        <v>255</v>
      </c>
      <c r="L10" s="255"/>
      <c r="M10" s="252"/>
      <c r="N10" s="252"/>
      <c r="O10" s="252"/>
      <c r="P10" s="252"/>
      <c r="Q10" s="252"/>
      <c r="R10" s="252"/>
      <c r="S10" s="255"/>
      <c r="T10" s="255"/>
      <c r="U10" s="255"/>
      <c r="V10" s="173"/>
      <c r="W10" s="173"/>
      <c r="X10" s="173"/>
      <c r="Y10" s="178"/>
    </row>
    <row r="11" spans="1:25" s="243" customFormat="1" ht="25.5" customHeight="1">
      <c r="A11" s="157" t="s">
        <v>97</v>
      </c>
      <c r="B11" s="157" t="s">
        <v>98</v>
      </c>
      <c r="C11" s="157" t="s">
        <v>99</v>
      </c>
      <c r="D11" s="174" t="s">
        <v>100</v>
      </c>
      <c r="E11" s="160">
        <f>F11+J11+U11</f>
        <v>1017.6999999999999</v>
      </c>
      <c r="F11" s="249">
        <f>G11+H11</f>
        <v>1017.6999999999999</v>
      </c>
      <c r="G11" s="161">
        <v>1011.03</v>
      </c>
      <c r="H11" s="159">
        <v>6.67</v>
      </c>
      <c r="I11" s="159"/>
      <c r="J11" s="160"/>
      <c r="K11" s="161"/>
      <c r="L11" s="159"/>
      <c r="M11" s="159"/>
      <c r="N11" s="159"/>
      <c r="O11" s="159"/>
      <c r="P11" s="159"/>
      <c r="Q11" s="159"/>
      <c r="R11" s="159"/>
      <c r="S11" s="231"/>
      <c r="T11" s="231"/>
      <c r="U11" s="231"/>
      <c r="V11" s="159"/>
      <c r="W11" s="159"/>
      <c r="X11" s="159"/>
      <c r="Y11" s="160"/>
    </row>
    <row r="12" spans="1:25" s="243" customFormat="1" ht="25.5" customHeight="1">
      <c r="A12" s="213" t="s">
        <v>97</v>
      </c>
      <c r="B12" s="213" t="s">
        <v>98</v>
      </c>
      <c r="C12" s="213" t="s">
        <v>101</v>
      </c>
      <c r="D12" s="214" t="s">
        <v>102</v>
      </c>
      <c r="E12" s="160">
        <f>F12+J12+U12</f>
        <v>219</v>
      </c>
      <c r="F12" s="249">
        <f>G12</f>
        <v>0</v>
      </c>
      <c r="G12" s="217"/>
      <c r="H12" s="215"/>
      <c r="I12" s="215"/>
      <c r="J12" s="160">
        <f>K12</f>
        <v>219</v>
      </c>
      <c r="K12" s="215">
        <v>219</v>
      </c>
      <c r="L12" s="215"/>
      <c r="M12" s="215"/>
      <c r="N12" s="215"/>
      <c r="O12" s="215"/>
      <c r="P12" s="215"/>
      <c r="Q12" s="215"/>
      <c r="R12" s="215"/>
      <c r="S12" s="218"/>
      <c r="T12" s="218"/>
      <c r="U12" s="218"/>
      <c r="V12" s="215"/>
      <c r="W12" s="215"/>
      <c r="X12" s="215"/>
      <c r="Y12" s="216"/>
    </row>
    <row r="13" spans="1:25" s="243" customFormat="1" ht="25.5" customHeight="1">
      <c r="A13" s="213" t="s">
        <v>97</v>
      </c>
      <c r="B13" s="213" t="s">
        <v>98</v>
      </c>
      <c r="C13" s="213" t="s">
        <v>103</v>
      </c>
      <c r="D13" s="214" t="s">
        <v>104</v>
      </c>
      <c r="E13" s="160">
        <f>F13+J13+U13</f>
        <v>36</v>
      </c>
      <c r="F13" s="249"/>
      <c r="G13" s="217"/>
      <c r="H13" s="215"/>
      <c r="I13" s="215"/>
      <c r="J13" s="160">
        <f>K13</f>
        <v>36</v>
      </c>
      <c r="K13" s="215">
        <v>36</v>
      </c>
      <c r="L13" s="215"/>
      <c r="M13" s="215"/>
      <c r="N13" s="215"/>
      <c r="O13" s="215"/>
      <c r="P13" s="215"/>
      <c r="Q13" s="215"/>
      <c r="R13" s="215"/>
      <c r="S13" s="218"/>
      <c r="T13" s="218"/>
      <c r="U13" s="218"/>
      <c r="V13" s="215"/>
      <c r="W13" s="215"/>
      <c r="X13" s="215"/>
      <c r="Y13" s="216"/>
    </row>
    <row r="14" spans="1:25" s="243" customFormat="1" ht="25.5" customHeight="1">
      <c r="A14" s="213" t="s">
        <v>108</v>
      </c>
      <c r="B14" s="213"/>
      <c r="C14" s="213"/>
      <c r="D14" s="214" t="s">
        <v>154</v>
      </c>
      <c r="E14" s="160">
        <f>E16+E17</f>
        <v>277.56</v>
      </c>
      <c r="F14" s="246">
        <f>G14+H14</f>
        <v>277.56</v>
      </c>
      <c r="G14" s="217">
        <f>G16+G17</f>
        <v>277.56</v>
      </c>
      <c r="H14" s="215"/>
      <c r="I14" s="215"/>
      <c r="J14" s="160"/>
      <c r="K14" s="215"/>
      <c r="L14" s="215"/>
      <c r="M14" s="215"/>
      <c r="N14" s="215"/>
      <c r="O14" s="215"/>
      <c r="P14" s="215"/>
      <c r="Q14" s="215"/>
      <c r="R14" s="215"/>
      <c r="S14" s="218"/>
      <c r="T14" s="218"/>
      <c r="U14" s="218"/>
      <c r="V14" s="215"/>
      <c r="W14" s="215"/>
      <c r="X14" s="215"/>
      <c r="Y14" s="216"/>
    </row>
    <row r="15" spans="1:25" s="243" customFormat="1" ht="25.5" customHeight="1">
      <c r="A15" s="213" t="s">
        <v>108</v>
      </c>
      <c r="B15" s="213" t="s">
        <v>106</v>
      </c>
      <c r="C15" s="213"/>
      <c r="D15" s="214" t="s">
        <v>155</v>
      </c>
      <c r="E15" s="160">
        <f>E16+E17</f>
        <v>277.56</v>
      </c>
      <c r="F15" s="246">
        <f>G15+H15</f>
        <v>277.56</v>
      </c>
      <c r="G15" s="217">
        <f>G16+G17</f>
        <v>277.56</v>
      </c>
      <c r="H15" s="215"/>
      <c r="I15" s="215"/>
      <c r="J15" s="160"/>
      <c r="K15" s="215"/>
      <c r="L15" s="215"/>
      <c r="M15" s="215"/>
      <c r="N15" s="215"/>
      <c r="O15" s="215"/>
      <c r="P15" s="215"/>
      <c r="Q15" s="215"/>
      <c r="R15" s="215"/>
      <c r="S15" s="218"/>
      <c r="T15" s="218"/>
      <c r="U15" s="218"/>
      <c r="V15" s="215"/>
      <c r="W15" s="215"/>
      <c r="X15" s="215"/>
      <c r="Y15" s="216"/>
    </row>
    <row r="16" spans="1:25" s="243" customFormat="1" ht="25.5" customHeight="1">
      <c r="A16" s="213" t="s">
        <v>108</v>
      </c>
      <c r="B16" s="213" t="s">
        <v>106</v>
      </c>
      <c r="C16" s="213" t="s">
        <v>106</v>
      </c>
      <c r="D16" s="214" t="s">
        <v>109</v>
      </c>
      <c r="E16" s="160">
        <f>F16+J16+U16</f>
        <v>185.04</v>
      </c>
      <c r="F16" s="249">
        <f>G16</f>
        <v>185.04</v>
      </c>
      <c r="G16" s="217">
        <v>185.04</v>
      </c>
      <c r="H16" s="215"/>
      <c r="I16" s="215"/>
      <c r="J16" s="160"/>
      <c r="K16" s="215"/>
      <c r="L16" s="215"/>
      <c r="M16" s="215"/>
      <c r="N16" s="215"/>
      <c r="O16" s="215"/>
      <c r="P16" s="215"/>
      <c r="Q16" s="215"/>
      <c r="R16" s="215"/>
      <c r="S16" s="218"/>
      <c r="T16" s="218"/>
      <c r="U16" s="218"/>
      <c r="V16" s="215"/>
      <c r="W16" s="215"/>
      <c r="X16" s="215"/>
      <c r="Y16" s="216"/>
    </row>
    <row r="17" spans="1:25" s="243" customFormat="1" ht="25.5" customHeight="1">
      <c r="A17" s="213" t="s">
        <v>108</v>
      </c>
      <c r="B17" s="213" t="s">
        <v>106</v>
      </c>
      <c r="C17" s="213" t="s">
        <v>105</v>
      </c>
      <c r="D17" s="214" t="s">
        <v>156</v>
      </c>
      <c r="E17" s="160">
        <f>F17+J17+U17</f>
        <v>92.52</v>
      </c>
      <c r="F17" s="249">
        <f>G17</f>
        <v>92.52</v>
      </c>
      <c r="G17" s="217">
        <v>92.52</v>
      </c>
      <c r="H17" s="215"/>
      <c r="I17" s="215"/>
      <c r="J17" s="160">
        <f>U17</f>
        <v>0</v>
      </c>
      <c r="K17" s="215"/>
      <c r="L17" s="215"/>
      <c r="M17" s="215"/>
      <c r="N17" s="215"/>
      <c r="O17" s="215"/>
      <c r="P17" s="215"/>
      <c r="Q17" s="215"/>
      <c r="R17" s="215"/>
      <c r="S17" s="218"/>
      <c r="T17" s="218"/>
      <c r="U17" s="218"/>
      <c r="V17" s="215"/>
      <c r="W17" s="215"/>
      <c r="X17" s="215"/>
      <c r="Y17" s="216"/>
    </row>
    <row r="18" spans="1:25" s="243" customFormat="1" ht="25.5" customHeight="1">
      <c r="A18" s="213" t="s">
        <v>111</v>
      </c>
      <c r="B18" s="213"/>
      <c r="C18" s="213"/>
      <c r="D18" s="214" t="s">
        <v>157</v>
      </c>
      <c r="E18" s="160">
        <f>E19</f>
        <v>87.92</v>
      </c>
      <c r="F18" s="249">
        <f>F19</f>
        <v>87.92</v>
      </c>
      <c r="G18" s="217">
        <f>G20</f>
        <v>87.92</v>
      </c>
      <c r="H18" s="215"/>
      <c r="I18" s="215"/>
      <c r="J18" s="160"/>
      <c r="K18" s="215"/>
      <c r="L18" s="215"/>
      <c r="M18" s="215"/>
      <c r="N18" s="215"/>
      <c r="O18" s="215"/>
      <c r="P18" s="215"/>
      <c r="Q18" s="215"/>
      <c r="R18" s="215"/>
      <c r="S18" s="218"/>
      <c r="T18" s="218"/>
      <c r="U18" s="218"/>
      <c r="V18" s="215"/>
      <c r="W18" s="215"/>
      <c r="X18" s="215"/>
      <c r="Y18" s="216"/>
    </row>
    <row r="19" spans="1:25" s="243" customFormat="1" ht="25.5" customHeight="1">
      <c r="A19" s="213" t="s">
        <v>111</v>
      </c>
      <c r="B19" s="213" t="s">
        <v>112</v>
      </c>
      <c r="C19" s="213"/>
      <c r="D19" s="214" t="s">
        <v>158</v>
      </c>
      <c r="E19" s="160">
        <f>E20</f>
        <v>87.92</v>
      </c>
      <c r="F19" s="249">
        <f>F20</f>
        <v>87.92</v>
      </c>
      <c r="G19" s="217">
        <f>G20</f>
        <v>87.92</v>
      </c>
      <c r="H19" s="215"/>
      <c r="I19" s="215"/>
      <c r="J19" s="160"/>
      <c r="K19" s="215"/>
      <c r="L19" s="215"/>
      <c r="M19" s="215"/>
      <c r="N19" s="215"/>
      <c r="O19" s="215"/>
      <c r="P19" s="215"/>
      <c r="Q19" s="215"/>
      <c r="R19" s="215"/>
      <c r="S19" s="218"/>
      <c r="T19" s="218"/>
      <c r="U19" s="218"/>
      <c r="V19" s="215"/>
      <c r="W19" s="215"/>
      <c r="X19" s="215"/>
      <c r="Y19" s="216"/>
    </row>
    <row r="20" spans="1:25" s="243" customFormat="1" ht="25.5" customHeight="1">
      <c r="A20" s="250" t="s">
        <v>111</v>
      </c>
      <c r="B20" s="250" t="s">
        <v>112</v>
      </c>
      <c r="C20" s="250" t="s">
        <v>101</v>
      </c>
      <c r="D20" s="214" t="s">
        <v>113</v>
      </c>
      <c r="E20" s="160">
        <f>F20+J20+U20</f>
        <v>87.92</v>
      </c>
      <c r="F20" s="249">
        <f>G20</f>
        <v>87.92</v>
      </c>
      <c r="G20" s="217">
        <v>87.92</v>
      </c>
      <c r="H20" s="215"/>
      <c r="I20" s="215"/>
      <c r="J20" s="160"/>
      <c r="K20" s="215"/>
      <c r="L20" s="215"/>
      <c r="M20" s="215"/>
      <c r="N20" s="215"/>
      <c r="O20" s="215"/>
      <c r="P20" s="215"/>
      <c r="Q20" s="215"/>
      <c r="R20" s="215"/>
      <c r="S20" s="218"/>
      <c r="T20" s="218"/>
      <c r="U20" s="218"/>
      <c r="V20" s="215"/>
      <c r="W20" s="215"/>
      <c r="X20" s="215"/>
      <c r="Y20" s="216"/>
    </row>
    <row r="21" spans="1:25" s="243" customFormat="1" ht="25.5" customHeight="1">
      <c r="A21" s="250">
        <v>221</v>
      </c>
      <c r="B21" s="250"/>
      <c r="C21" s="250"/>
      <c r="D21" s="214" t="s">
        <v>159</v>
      </c>
      <c r="E21" s="160">
        <f>F21</f>
        <v>98.92</v>
      </c>
      <c r="F21" s="249">
        <f>G21</f>
        <v>98.92</v>
      </c>
      <c r="G21" s="217">
        <f>G23</f>
        <v>98.92</v>
      </c>
      <c r="H21" s="215"/>
      <c r="I21" s="215"/>
      <c r="J21" s="160"/>
      <c r="K21" s="215"/>
      <c r="L21" s="215"/>
      <c r="M21" s="215"/>
      <c r="N21" s="215"/>
      <c r="O21" s="215"/>
      <c r="P21" s="215"/>
      <c r="Q21" s="215"/>
      <c r="R21" s="215"/>
      <c r="S21" s="215"/>
      <c r="T21" s="215"/>
      <c r="U21" s="218"/>
      <c r="V21" s="215"/>
      <c r="W21" s="215"/>
      <c r="X21" s="215"/>
      <c r="Y21" s="216"/>
    </row>
    <row r="22" spans="1:25" s="243" customFormat="1" ht="25.5" customHeight="1">
      <c r="A22" s="250">
        <v>221</v>
      </c>
      <c r="B22" s="251" t="s">
        <v>101</v>
      </c>
      <c r="C22" s="250"/>
      <c r="D22" s="214" t="s">
        <v>160</v>
      </c>
      <c r="E22" s="160">
        <f>F22</f>
        <v>98.92</v>
      </c>
      <c r="F22" s="249">
        <f>G22</f>
        <v>98.92</v>
      </c>
      <c r="G22" s="217">
        <f>G23</f>
        <v>98.92</v>
      </c>
      <c r="H22" s="215"/>
      <c r="I22" s="215"/>
      <c r="J22" s="160"/>
      <c r="K22" s="215"/>
      <c r="L22" s="215"/>
      <c r="M22" s="215"/>
      <c r="N22" s="215"/>
      <c r="O22" s="215"/>
      <c r="P22" s="215"/>
      <c r="Q22" s="215"/>
      <c r="R22" s="215"/>
      <c r="S22" s="215"/>
      <c r="T22" s="215"/>
      <c r="U22" s="218"/>
      <c r="V22" s="215"/>
      <c r="W22" s="215"/>
      <c r="X22" s="215"/>
      <c r="Y22" s="216"/>
    </row>
    <row r="23" spans="1:25" s="243" customFormat="1" ht="25.5" customHeight="1">
      <c r="A23" s="251">
        <v>221</v>
      </c>
      <c r="B23" s="251" t="s">
        <v>101</v>
      </c>
      <c r="C23" s="251" t="s">
        <v>99</v>
      </c>
      <c r="D23" s="250" t="s">
        <v>114</v>
      </c>
      <c r="E23" s="160">
        <f>F23+J23+U23</f>
        <v>98.92</v>
      </c>
      <c r="F23" s="249">
        <f>G23</f>
        <v>98.92</v>
      </c>
      <c r="G23" s="249">
        <v>98.92</v>
      </c>
      <c r="H23" s="249"/>
      <c r="I23" s="215"/>
      <c r="J23" s="160"/>
      <c r="K23" s="256"/>
      <c r="L23" s="215"/>
      <c r="M23" s="215"/>
      <c r="N23" s="215"/>
      <c r="O23" s="215"/>
      <c r="P23" s="215"/>
      <c r="Q23" s="215"/>
      <c r="R23" s="215"/>
      <c r="S23" s="215"/>
      <c r="T23" s="215"/>
      <c r="U23" s="256"/>
      <c r="V23" s="215"/>
      <c r="W23" s="215"/>
      <c r="X23" s="215"/>
      <c r="Y23" s="216"/>
    </row>
    <row r="24" spans="1:25" ht="25.5" customHeight="1">
      <c r="A24" s="162"/>
      <c r="B24" s="162"/>
      <c r="C24" s="162"/>
      <c r="D24" s="162"/>
      <c r="E24" s="162"/>
      <c r="F24" s="10"/>
      <c r="G24" s="10"/>
      <c r="H24" s="10"/>
      <c r="I24" s="162"/>
      <c r="J24" s="162"/>
      <c r="K24" s="162"/>
      <c r="L24" s="162"/>
      <c r="M24" s="162"/>
      <c r="N24" s="162"/>
      <c r="O24" s="162"/>
      <c r="P24" s="162"/>
      <c r="Q24" s="162"/>
      <c r="R24" s="162"/>
      <c r="S24" s="162"/>
      <c r="T24" s="10"/>
      <c r="U24" s="10"/>
      <c r="V24" s="10"/>
      <c r="W24" s="10"/>
      <c r="X24" s="10"/>
      <c r="Y24" s="10"/>
    </row>
    <row r="25" spans="1:17" ht="25.5" customHeight="1">
      <c r="A25" s="163" t="s">
        <v>161</v>
      </c>
      <c r="B25" s="163"/>
      <c r="C25" s="163"/>
      <c r="D25" s="163"/>
      <c r="E25" s="163"/>
      <c r="F25" s="163"/>
      <c r="G25" s="163"/>
      <c r="H25" s="163"/>
      <c r="I25" s="163"/>
      <c r="J25" s="163"/>
      <c r="K25" s="163"/>
      <c r="L25" s="163"/>
      <c r="M25" s="163"/>
      <c r="N25" s="163"/>
      <c r="O25" s="163"/>
      <c r="P25" s="163"/>
      <c r="Q25" s="104"/>
    </row>
    <row r="26" spans="5:11" ht="25.5" customHeight="1">
      <c r="E26" s="104"/>
      <c r="F26" s="104"/>
      <c r="G26" s="104"/>
      <c r="K26" s="104"/>
    </row>
    <row r="27" spans="5:7" ht="25.5" customHeight="1">
      <c r="E27" s="104"/>
      <c r="F27" s="104"/>
      <c r="G27" s="104"/>
    </row>
    <row r="28" spans="6:7" ht="25.5" customHeight="1">
      <c r="F28" s="104"/>
      <c r="G28" s="104"/>
    </row>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sheetData>
  <sheetProtection/>
  <mergeCells count="29">
    <mergeCell ref="A2:Y2"/>
    <mergeCell ref="A3:C3"/>
    <mergeCell ref="A4:D4"/>
    <mergeCell ref="F4:I4"/>
    <mergeCell ref="J4:T4"/>
    <mergeCell ref="A5:C5"/>
    <mergeCell ref="A25:P2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E44"/>
  <sheetViews>
    <sheetView zoomScaleSheetLayoutView="100" workbookViewId="0" topLeftCell="A1">
      <selection activeCell="D10" sqref="D10"/>
    </sheetView>
  </sheetViews>
  <sheetFormatPr defaultColWidth="12" defaultRowHeight="11.25"/>
  <cols>
    <col min="1" max="1" width="20" style="235" customWidth="1"/>
    <col min="2" max="2" width="33.33203125" style="235" customWidth="1"/>
    <col min="3" max="5" width="22.83203125" style="235" customWidth="1"/>
    <col min="6" max="16384" width="12" style="235" customWidth="1"/>
  </cols>
  <sheetData>
    <row r="1" spans="1:5" s="235" customFormat="1" ht="20.25">
      <c r="A1" s="236" t="s">
        <v>162</v>
      </c>
      <c r="B1" s="236"/>
      <c r="C1" s="236"/>
      <c r="D1" s="236"/>
      <c r="E1" s="236"/>
    </row>
    <row r="2" spans="1:5" s="235" customFormat="1" ht="14.25">
      <c r="A2" s="237" t="s">
        <v>163</v>
      </c>
      <c r="B2" s="237"/>
      <c r="C2" s="238"/>
      <c r="D2" s="238"/>
      <c r="E2" s="238" t="s">
        <v>3</v>
      </c>
    </row>
    <row r="3" spans="1:5" s="235" customFormat="1" ht="14.25">
      <c r="A3" s="239" t="s">
        <v>164</v>
      </c>
      <c r="B3" s="239"/>
      <c r="C3" s="239" t="s">
        <v>165</v>
      </c>
      <c r="D3" s="239"/>
      <c r="E3" s="239"/>
    </row>
    <row r="4" spans="1:5" s="235" customFormat="1" ht="14.25">
      <c r="A4" s="239" t="s">
        <v>92</v>
      </c>
      <c r="B4" s="239" t="s">
        <v>93</v>
      </c>
      <c r="C4" s="239" t="s">
        <v>166</v>
      </c>
      <c r="D4" s="239" t="s">
        <v>167</v>
      </c>
      <c r="E4" s="239" t="s">
        <v>168</v>
      </c>
    </row>
    <row r="5" spans="1:5" s="235" customFormat="1" ht="14.25">
      <c r="A5" s="240">
        <v>301</v>
      </c>
      <c r="B5" s="240" t="s">
        <v>128</v>
      </c>
      <c r="C5" s="240">
        <f>D5</f>
        <v>1475.42</v>
      </c>
      <c r="D5" s="240">
        <f>D6+D7+D8+D10+D11+D13+D12+D14</f>
        <v>1475.42</v>
      </c>
      <c r="E5" s="240"/>
    </row>
    <row r="6" spans="1:5" s="235" customFormat="1" ht="14.25">
      <c r="A6" s="240">
        <v>30101</v>
      </c>
      <c r="B6" s="240" t="s">
        <v>169</v>
      </c>
      <c r="C6" s="240">
        <f aca="true" t="shared" si="0" ref="C6:C14">D6</f>
        <v>441.77</v>
      </c>
      <c r="D6" s="240">
        <v>441.77</v>
      </c>
      <c r="E6" s="240"/>
    </row>
    <row r="7" spans="1:5" s="235" customFormat="1" ht="14.25">
      <c r="A7" s="240">
        <v>30102</v>
      </c>
      <c r="B7" s="240" t="s">
        <v>170</v>
      </c>
      <c r="C7" s="240">
        <f t="shared" si="0"/>
        <v>466.83</v>
      </c>
      <c r="D7" s="240">
        <v>466.83</v>
      </c>
      <c r="E7" s="240"/>
    </row>
    <row r="8" spans="1:5" s="235" customFormat="1" ht="14.25">
      <c r="A8" s="240">
        <v>30103</v>
      </c>
      <c r="B8" s="240" t="s">
        <v>171</v>
      </c>
      <c r="C8" s="240">
        <f t="shared" si="0"/>
        <v>91.43</v>
      </c>
      <c r="D8" s="240">
        <v>91.43</v>
      </c>
      <c r="E8" s="240"/>
    </row>
    <row r="9" spans="1:5" s="235" customFormat="1" ht="14.25">
      <c r="A9" s="240">
        <v>30107</v>
      </c>
      <c r="B9" s="240" t="s">
        <v>172</v>
      </c>
      <c r="C9" s="240"/>
      <c r="D9" s="240"/>
      <c r="E9" s="240"/>
    </row>
    <row r="10" spans="1:5" s="235" customFormat="1" ht="14.25">
      <c r="A10" s="240">
        <v>30108</v>
      </c>
      <c r="B10" s="240" t="s">
        <v>173</v>
      </c>
      <c r="C10" s="240">
        <f t="shared" si="0"/>
        <v>185.04</v>
      </c>
      <c r="D10" s="240">
        <v>185.04</v>
      </c>
      <c r="E10" s="240"/>
    </row>
    <row r="11" spans="1:5" s="235" customFormat="1" ht="14.25">
      <c r="A11" s="240">
        <v>30109</v>
      </c>
      <c r="B11" s="240" t="s">
        <v>174</v>
      </c>
      <c r="C11" s="240">
        <f t="shared" si="0"/>
        <v>92.52</v>
      </c>
      <c r="D11" s="240">
        <v>92.52</v>
      </c>
      <c r="E11" s="240"/>
    </row>
    <row r="12" spans="1:5" s="235" customFormat="1" ht="14.25">
      <c r="A12" s="240">
        <v>30110</v>
      </c>
      <c r="B12" s="240" t="s">
        <v>175</v>
      </c>
      <c r="C12" s="240">
        <f t="shared" si="0"/>
        <v>87.92</v>
      </c>
      <c r="D12" s="240">
        <v>87.92</v>
      </c>
      <c r="E12" s="240"/>
    </row>
    <row r="13" spans="1:5" s="235" customFormat="1" ht="14.25">
      <c r="A13" s="240">
        <v>30112</v>
      </c>
      <c r="B13" s="240" t="s">
        <v>176</v>
      </c>
      <c r="C13" s="240">
        <f t="shared" si="0"/>
        <v>10.99</v>
      </c>
      <c r="D13" s="240">
        <v>10.99</v>
      </c>
      <c r="E13" s="240"/>
    </row>
    <row r="14" spans="1:5" s="235" customFormat="1" ht="14.25">
      <c r="A14" s="240">
        <v>30113</v>
      </c>
      <c r="B14" s="240" t="s">
        <v>114</v>
      </c>
      <c r="C14" s="240">
        <f t="shared" si="0"/>
        <v>98.92</v>
      </c>
      <c r="D14" s="240">
        <v>98.92</v>
      </c>
      <c r="E14" s="240"/>
    </row>
    <row r="15" spans="1:5" s="235" customFormat="1" ht="14.25">
      <c r="A15" s="240">
        <v>30199</v>
      </c>
      <c r="B15" s="240" t="s">
        <v>177</v>
      </c>
      <c r="C15" s="240"/>
      <c r="D15" s="240"/>
      <c r="E15" s="240"/>
    </row>
    <row r="16" spans="1:5" s="235" customFormat="1" ht="14.25">
      <c r="A16" s="240">
        <v>302</v>
      </c>
      <c r="B16" s="240" t="s">
        <v>178</v>
      </c>
      <c r="C16" s="240">
        <f>E16</f>
        <v>6.67</v>
      </c>
      <c r="D16" s="240"/>
      <c r="E16" s="240">
        <f>E32+E35</f>
        <v>6.67</v>
      </c>
    </row>
    <row r="17" spans="1:5" s="235" customFormat="1" ht="14.25">
      <c r="A17" s="240">
        <v>30201</v>
      </c>
      <c r="B17" s="240" t="s">
        <v>179</v>
      </c>
      <c r="C17" s="240"/>
      <c r="D17" s="240"/>
      <c r="E17" s="240"/>
    </row>
    <row r="18" spans="1:5" s="235" customFormat="1" ht="14.25">
      <c r="A18" s="240">
        <v>30202</v>
      </c>
      <c r="B18" s="240" t="s">
        <v>180</v>
      </c>
      <c r="C18" s="240"/>
      <c r="D18" s="240"/>
      <c r="E18" s="240"/>
    </row>
    <row r="19" spans="1:5" s="235" customFormat="1" ht="14.25">
      <c r="A19" s="240">
        <v>30204</v>
      </c>
      <c r="B19" s="240" t="s">
        <v>181</v>
      </c>
      <c r="C19" s="240"/>
      <c r="D19" s="240"/>
      <c r="E19" s="240"/>
    </row>
    <row r="20" spans="1:5" s="235" customFormat="1" ht="14.25">
      <c r="A20" s="240">
        <v>30205</v>
      </c>
      <c r="B20" s="240" t="s">
        <v>182</v>
      </c>
      <c r="C20" s="240"/>
      <c r="D20" s="240"/>
      <c r="E20" s="240"/>
    </row>
    <row r="21" spans="1:5" s="235" customFormat="1" ht="14.25">
      <c r="A21" s="240">
        <v>30206</v>
      </c>
      <c r="B21" s="240" t="s">
        <v>183</v>
      </c>
      <c r="C21" s="240"/>
      <c r="D21" s="240"/>
      <c r="E21" s="240"/>
    </row>
    <row r="22" spans="1:5" s="235" customFormat="1" ht="14.25">
      <c r="A22" s="240">
        <v>30207</v>
      </c>
      <c r="B22" s="240" t="s">
        <v>184</v>
      </c>
      <c r="C22" s="240"/>
      <c r="D22" s="240"/>
      <c r="E22" s="240"/>
    </row>
    <row r="23" spans="1:5" s="235" customFormat="1" ht="14.25">
      <c r="A23" s="240">
        <v>30208</v>
      </c>
      <c r="B23" s="240" t="s">
        <v>185</v>
      </c>
      <c r="C23" s="240"/>
      <c r="D23" s="240"/>
      <c r="E23" s="240"/>
    </row>
    <row r="24" spans="1:5" s="235" customFormat="1" ht="14.25">
      <c r="A24" s="240">
        <v>30209</v>
      </c>
      <c r="B24" s="240" t="s">
        <v>186</v>
      </c>
      <c r="C24" s="240"/>
      <c r="D24" s="240"/>
      <c r="E24" s="240"/>
    </row>
    <row r="25" spans="1:5" s="235" customFormat="1" ht="14.25">
      <c r="A25" s="240">
        <v>30211</v>
      </c>
      <c r="B25" s="240" t="s">
        <v>187</v>
      </c>
      <c r="C25" s="240"/>
      <c r="D25" s="240"/>
      <c r="E25" s="240"/>
    </row>
    <row r="26" spans="1:5" s="235" customFormat="1" ht="14.25">
      <c r="A26" s="240">
        <v>30213</v>
      </c>
      <c r="B26" s="240" t="s">
        <v>188</v>
      </c>
      <c r="C26" s="240"/>
      <c r="D26" s="240"/>
      <c r="E26" s="240"/>
    </row>
    <row r="27" spans="1:5" s="235" customFormat="1" ht="14.25">
      <c r="A27" s="240">
        <v>30215</v>
      </c>
      <c r="B27" s="240" t="s">
        <v>189</v>
      </c>
      <c r="C27" s="240"/>
      <c r="D27" s="240"/>
      <c r="E27" s="240"/>
    </row>
    <row r="28" spans="1:5" s="235" customFormat="1" ht="14.25">
      <c r="A28" s="240">
        <v>30216</v>
      </c>
      <c r="B28" s="240" t="s">
        <v>190</v>
      </c>
      <c r="C28" s="240"/>
      <c r="D28" s="240"/>
      <c r="E28" s="240"/>
    </row>
    <row r="29" spans="1:5" s="235" customFormat="1" ht="14.25">
      <c r="A29" s="240">
        <v>30217</v>
      </c>
      <c r="B29" s="240" t="s">
        <v>191</v>
      </c>
      <c r="C29" s="240"/>
      <c r="D29" s="240"/>
      <c r="E29" s="240"/>
    </row>
    <row r="30" spans="1:5" s="235" customFormat="1" ht="14.25">
      <c r="A30" s="240">
        <v>30226</v>
      </c>
      <c r="B30" s="240" t="s">
        <v>192</v>
      </c>
      <c r="C30" s="240"/>
      <c r="D30" s="240"/>
      <c r="E30" s="240"/>
    </row>
    <row r="31" spans="1:5" s="235" customFormat="1" ht="14.25">
      <c r="A31" s="240">
        <v>30227</v>
      </c>
      <c r="B31" s="240" t="s">
        <v>193</v>
      </c>
      <c r="C31" s="240"/>
      <c r="D31" s="240"/>
      <c r="E31" s="240"/>
    </row>
    <row r="32" spans="1:5" s="235" customFormat="1" ht="14.25">
      <c r="A32" s="240">
        <v>30228</v>
      </c>
      <c r="B32" s="240" t="s">
        <v>194</v>
      </c>
      <c r="C32" s="240">
        <v>4.76</v>
      </c>
      <c r="D32" s="240"/>
      <c r="E32" s="240">
        <v>4.76</v>
      </c>
    </row>
    <row r="33" spans="1:5" s="235" customFormat="1" ht="14.25">
      <c r="A33" s="240">
        <v>30229</v>
      </c>
      <c r="B33" s="240" t="s">
        <v>195</v>
      </c>
      <c r="C33" s="240"/>
      <c r="D33" s="240"/>
      <c r="E33" s="240"/>
    </row>
    <row r="34" spans="1:5" s="235" customFormat="1" ht="14.25">
      <c r="A34" s="240">
        <v>30231</v>
      </c>
      <c r="B34" s="240" t="s">
        <v>196</v>
      </c>
      <c r="C34" s="240"/>
      <c r="D34" s="240"/>
      <c r="E34" s="240"/>
    </row>
    <row r="35" spans="1:5" s="235" customFormat="1" ht="14.25">
      <c r="A35" s="240">
        <v>30239</v>
      </c>
      <c r="B35" s="240" t="s">
        <v>197</v>
      </c>
      <c r="C35" s="240">
        <v>1.91</v>
      </c>
      <c r="D35" s="240"/>
      <c r="E35" s="240">
        <v>1.91</v>
      </c>
    </row>
    <row r="36" spans="1:5" s="235" customFormat="1" ht="14.25">
      <c r="A36" s="240">
        <v>30240</v>
      </c>
      <c r="B36" s="240" t="s">
        <v>198</v>
      </c>
      <c r="C36" s="240"/>
      <c r="D36" s="240"/>
      <c r="E36" s="240"/>
    </row>
    <row r="37" spans="1:5" s="235" customFormat="1" ht="14.25">
      <c r="A37" s="240">
        <v>30299</v>
      </c>
      <c r="B37" s="240" t="s">
        <v>199</v>
      </c>
      <c r="C37" s="240"/>
      <c r="D37" s="240"/>
      <c r="E37" s="240"/>
    </row>
    <row r="38" spans="1:5" s="235" customFormat="1" ht="14.25">
      <c r="A38" s="240">
        <v>303</v>
      </c>
      <c r="B38" s="240" t="s">
        <v>130</v>
      </c>
      <c r="C38" s="240"/>
      <c r="D38" s="240"/>
      <c r="E38" s="240"/>
    </row>
    <row r="39" spans="1:5" s="235" customFormat="1" ht="14.25">
      <c r="A39" s="240">
        <v>30302</v>
      </c>
      <c r="B39" s="240" t="s">
        <v>200</v>
      </c>
      <c r="C39" s="240"/>
      <c r="D39" s="240"/>
      <c r="E39" s="240"/>
    </row>
    <row r="40" spans="1:5" s="235" customFormat="1" ht="14.25">
      <c r="A40" s="240">
        <v>30309</v>
      </c>
      <c r="B40" s="240" t="s">
        <v>201</v>
      </c>
      <c r="C40" s="240"/>
      <c r="D40" s="240"/>
      <c r="E40" s="240"/>
    </row>
    <row r="41" spans="1:5" s="235" customFormat="1" ht="14.25">
      <c r="A41" s="240">
        <v>30399</v>
      </c>
      <c r="B41" s="240" t="s">
        <v>202</v>
      </c>
      <c r="C41" s="240"/>
      <c r="D41" s="240"/>
      <c r="E41" s="240"/>
    </row>
    <row r="42" spans="1:5" s="235" customFormat="1" ht="14.25">
      <c r="A42" s="240">
        <v>310</v>
      </c>
      <c r="B42" s="240" t="s">
        <v>135</v>
      </c>
      <c r="C42" s="240"/>
      <c r="D42" s="240"/>
      <c r="E42" s="240"/>
    </row>
    <row r="43" spans="1:5" s="235" customFormat="1" ht="14.25">
      <c r="A43" s="240">
        <v>31002</v>
      </c>
      <c r="B43" s="240" t="s">
        <v>203</v>
      </c>
      <c r="C43" s="240"/>
      <c r="D43" s="240"/>
      <c r="E43" s="240"/>
    </row>
    <row r="44" spans="1:5" s="235" customFormat="1" ht="14.25">
      <c r="A44" s="241" t="s">
        <v>166</v>
      </c>
      <c r="B44" s="241"/>
      <c r="C44" s="242"/>
      <c r="D44" s="242"/>
      <c r="E44" s="242"/>
    </row>
  </sheetData>
  <sheetProtection/>
  <mergeCells count="5">
    <mergeCell ref="A1:E1"/>
    <mergeCell ref="A2:B2"/>
    <mergeCell ref="A3:B3"/>
    <mergeCell ref="C3:E3"/>
    <mergeCell ref="A44:B4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Y15"/>
  <sheetViews>
    <sheetView showGridLines="0" showZeros="0" view="pageBreakPreview" zoomScaleSheetLayoutView="100" workbookViewId="0" topLeftCell="A1">
      <selection activeCell="J16" sqref="J16"/>
    </sheetView>
  </sheetViews>
  <sheetFormatPr defaultColWidth="9.16015625" defaultRowHeight="12.75" customHeight="1"/>
  <cols>
    <col min="1" max="1" width="5.83203125" style="0" customWidth="1"/>
    <col min="2" max="2" width="6.16015625" style="0" customWidth="1"/>
    <col min="3" max="3" width="7" style="0" customWidth="1"/>
    <col min="4" max="4" width="12" style="0" customWidth="1"/>
    <col min="5" max="6" width="11.66015625" style="0" customWidth="1"/>
    <col min="7" max="7" width="10.33203125" style="0" customWidth="1"/>
    <col min="8" max="8" width="10.66015625" style="0" customWidth="1"/>
    <col min="9" max="9" width="10" style="0" customWidth="1"/>
    <col min="10" max="10" width="10.66015625" style="0" customWidth="1"/>
    <col min="11" max="11" width="9.83203125" style="0" customWidth="1"/>
    <col min="12" max="12" width="11.33203125" style="0" customWidth="1"/>
    <col min="13" max="13" width="15.5" style="0" customWidth="1"/>
    <col min="14" max="15" width="13" style="0" customWidth="1"/>
    <col min="16" max="16" width="11" style="0" customWidth="1"/>
    <col min="17" max="18" width="10.83203125" style="0" customWidth="1"/>
    <col min="19" max="19" width="8" style="0" customWidth="1"/>
    <col min="20" max="20" width="9.83203125" style="0" customWidth="1"/>
    <col min="21" max="21" width="11.5" style="0" customWidth="1"/>
    <col min="22" max="22" width="14.33203125" style="0" customWidth="1"/>
    <col min="23" max="255" width="9.16015625" style="0" customWidth="1"/>
  </cols>
  <sheetData>
    <row r="1" ht="25.5" customHeight="1">
      <c r="A1" s="66" t="s">
        <v>204</v>
      </c>
    </row>
    <row r="2" spans="1:21" ht="45.75" customHeight="1">
      <c r="A2" s="168" t="s">
        <v>205</v>
      </c>
      <c r="B2" s="168"/>
      <c r="C2" s="168"/>
      <c r="D2" s="168"/>
      <c r="E2" s="168"/>
      <c r="F2" s="168"/>
      <c r="G2" s="168"/>
      <c r="H2" s="168"/>
      <c r="I2" s="168"/>
      <c r="J2" s="168"/>
      <c r="K2" s="168"/>
      <c r="L2" s="168"/>
      <c r="M2" s="168"/>
      <c r="N2" s="168"/>
      <c r="O2" s="168"/>
      <c r="P2" s="168"/>
      <c r="Q2" s="168"/>
      <c r="R2" s="168"/>
      <c r="S2" s="168"/>
      <c r="T2" s="168"/>
      <c r="U2" s="168"/>
    </row>
    <row r="3" spans="1:21" ht="16.5" customHeight="1">
      <c r="A3" s="152" t="s">
        <v>2</v>
      </c>
      <c r="B3" s="152"/>
      <c r="C3" s="152"/>
      <c r="U3" s="167" t="s">
        <v>118</v>
      </c>
    </row>
    <row r="4" spans="1:21" ht="20.25" customHeight="1">
      <c r="A4" s="135" t="s">
        <v>119</v>
      </c>
      <c r="B4" s="135"/>
      <c r="C4" s="135"/>
      <c r="D4" s="153"/>
      <c r="E4" s="154" t="s">
        <v>72</v>
      </c>
      <c r="F4" s="135" t="s">
        <v>206</v>
      </c>
      <c r="G4" s="135"/>
      <c r="H4" s="135"/>
      <c r="I4" s="135"/>
      <c r="J4" s="135"/>
      <c r="K4" s="135"/>
      <c r="L4" s="219" t="s">
        <v>207</v>
      </c>
      <c r="M4" s="164"/>
      <c r="N4" s="164"/>
      <c r="O4" s="164"/>
      <c r="P4" s="164"/>
      <c r="Q4" s="164"/>
      <c r="R4" s="136" t="s">
        <v>208</v>
      </c>
      <c r="S4" s="228" t="s">
        <v>209</v>
      </c>
      <c r="T4" s="136"/>
      <c r="U4" s="136"/>
    </row>
    <row r="5" spans="1:21" ht="25.5" customHeight="1">
      <c r="A5" s="135" t="s">
        <v>92</v>
      </c>
      <c r="B5" s="135"/>
      <c r="C5" s="154"/>
      <c r="D5" s="154" t="s">
        <v>93</v>
      </c>
      <c r="E5" s="154"/>
      <c r="F5" s="211" t="s">
        <v>127</v>
      </c>
      <c r="G5" s="212" t="s">
        <v>210</v>
      </c>
      <c r="H5" s="212" t="s">
        <v>211</v>
      </c>
      <c r="I5" s="165" t="s">
        <v>212</v>
      </c>
      <c r="J5" s="136" t="s">
        <v>213</v>
      </c>
      <c r="K5" s="136" t="s">
        <v>214</v>
      </c>
      <c r="L5" s="220" t="s">
        <v>127</v>
      </c>
      <c r="M5" s="165" t="s">
        <v>215</v>
      </c>
      <c r="N5" s="165" t="s">
        <v>216</v>
      </c>
      <c r="O5" s="165" t="s">
        <v>217</v>
      </c>
      <c r="P5" s="165" t="s">
        <v>218</v>
      </c>
      <c r="Q5" s="165" t="s">
        <v>219</v>
      </c>
      <c r="R5" s="136"/>
      <c r="S5" s="229" t="s">
        <v>127</v>
      </c>
      <c r="T5" s="212" t="s">
        <v>220</v>
      </c>
      <c r="U5" s="212" t="s">
        <v>221</v>
      </c>
    </row>
    <row r="6" spans="1:25" ht="25.5" customHeight="1">
      <c r="A6" s="155" t="s">
        <v>94</v>
      </c>
      <c r="B6" s="155" t="s">
        <v>95</v>
      </c>
      <c r="C6" s="156" t="s">
        <v>96</v>
      </c>
      <c r="D6" s="153"/>
      <c r="E6" s="153"/>
      <c r="F6" s="139"/>
      <c r="G6" s="140"/>
      <c r="H6" s="140"/>
      <c r="I6" s="166"/>
      <c r="J6" s="136"/>
      <c r="K6" s="140"/>
      <c r="L6" s="221"/>
      <c r="M6" s="166"/>
      <c r="N6" s="166"/>
      <c r="O6" s="166"/>
      <c r="P6" s="166"/>
      <c r="Q6" s="166"/>
      <c r="R6" s="136"/>
      <c r="S6" s="228"/>
      <c r="T6" s="136"/>
      <c r="U6" s="136"/>
      <c r="V6" s="104"/>
      <c r="W6" s="104"/>
      <c r="X6" s="104"/>
      <c r="Y6" s="104"/>
    </row>
    <row r="7" spans="1:25" ht="25.5" customHeight="1">
      <c r="A7" s="170"/>
      <c r="B7" s="170"/>
      <c r="C7" s="171"/>
      <c r="D7" s="172"/>
      <c r="E7" s="159">
        <f>F7+L7</f>
        <v>1475.42</v>
      </c>
      <c r="F7" s="160">
        <f>G7+H7+I7+J7+K7</f>
        <v>1000.03</v>
      </c>
      <c r="G7" s="161">
        <v>441.77</v>
      </c>
      <c r="H7" s="159">
        <v>466.83</v>
      </c>
      <c r="I7" s="159">
        <v>91.43</v>
      </c>
      <c r="J7" s="136"/>
      <c r="K7" s="173"/>
      <c r="L7" s="160">
        <f>M7+N7+O7+P7+Q7+R7</f>
        <v>475.39000000000004</v>
      </c>
      <c r="M7" s="222">
        <v>185.04</v>
      </c>
      <c r="N7" s="222">
        <v>92.52</v>
      </c>
      <c r="O7" s="222">
        <v>87.92</v>
      </c>
      <c r="P7" s="222"/>
      <c r="Q7" s="222">
        <v>10.99</v>
      </c>
      <c r="R7" s="136">
        <v>98.92</v>
      </c>
      <c r="S7" s="230"/>
      <c r="T7" s="136"/>
      <c r="U7" s="136"/>
      <c r="V7" s="104"/>
      <c r="W7" s="104"/>
      <c r="X7" s="104"/>
      <c r="Y7" s="104"/>
    </row>
    <row r="8" spans="1:21" s="209" customFormat="1" ht="25.5" customHeight="1">
      <c r="A8" s="157" t="s">
        <v>97</v>
      </c>
      <c r="B8" s="157" t="s">
        <v>98</v>
      </c>
      <c r="C8" s="157" t="s">
        <v>99</v>
      </c>
      <c r="D8" s="174" t="s">
        <v>100</v>
      </c>
      <c r="E8" s="159">
        <f>F8+L8</f>
        <v>1376.5</v>
      </c>
      <c r="F8" s="160">
        <f>G8+H8+I8+J8+K8</f>
        <v>1000.03</v>
      </c>
      <c r="G8" s="161">
        <f>441.77</f>
        <v>441.77</v>
      </c>
      <c r="H8" s="159">
        <v>466.83</v>
      </c>
      <c r="I8" s="159">
        <v>91.43</v>
      </c>
      <c r="J8" s="223"/>
      <c r="K8" s="159"/>
      <c r="L8" s="160">
        <f>M8+N8+O8+P8+Q8+R8</f>
        <v>376.47</v>
      </c>
      <c r="M8" s="222">
        <v>185.04</v>
      </c>
      <c r="N8" s="222">
        <v>92.52</v>
      </c>
      <c r="O8" s="222">
        <v>87.92</v>
      </c>
      <c r="P8" s="222"/>
      <c r="Q8" s="222">
        <v>10.99</v>
      </c>
      <c r="R8" s="231"/>
      <c r="S8" s="232"/>
      <c r="T8" s="231"/>
      <c r="U8" s="231"/>
    </row>
    <row r="9" spans="1:21" s="209" customFormat="1" ht="25.5" customHeight="1">
      <c r="A9" s="213" t="s">
        <v>222</v>
      </c>
      <c r="B9" s="213" t="s">
        <v>101</v>
      </c>
      <c r="C9" s="213" t="s">
        <v>99</v>
      </c>
      <c r="D9" s="214" t="s">
        <v>114</v>
      </c>
      <c r="E9" s="215">
        <f>F9+L9</f>
        <v>98.92</v>
      </c>
      <c r="F9" s="216">
        <f>G9+H9+I9+J9+K9</f>
        <v>0</v>
      </c>
      <c r="G9" s="217"/>
      <c r="H9" s="215"/>
      <c r="I9" s="224"/>
      <c r="J9" s="223"/>
      <c r="K9" s="215"/>
      <c r="L9" s="216">
        <f>M9+N9+O9+P9+Q9+R9</f>
        <v>98.92</v>
      </c>
      <c r="M9" s="225"/>
      <c r="N9" s="225"/>
      <c r="O9" s="225"/>
      <c r="P9" s="225"/>
      <c r="Q9" s="225"/>
      <c r="R9" s="218">
        <v>98.92</v>
      </c>
      <c r="S9" s="233"/>
      <c r="T9" s="218"/>
      <c r="U9" s="218"/>
    </row>
    <row r="10" spans="1:25" s="210" customFormat="1" ht="25.5" customHeight="1">
      <c r="A10" s="206"/>
      <c r="B10" s="197"/>
      <c r="C10" s="197"/>
      <c r="D10" s="197"/>
      <c r="E10" s="218">
        <f>F10+L10</f>
        <v>0</v>
      </c>
      <c r="F10" s="218">
        <f>G10+H10+I10+J10+K10</f>
        <v>0</v>
      </c>
      <c r="G10" s="197"/>
      <c r="H10" s="197"/>
      <c r="I10" s="226"/>
      <c r="J10" s="227"/>
      <c r="K10" s="206"/>
      <c r="L10" s="218">
        <f>M10+N10+O10+P10+Q10+R10</f>
        <v>0</v>
      </c>
      <c r="M10" s="197"/>
      <c r="N10" s="206"/>
      <c r="O10" s="197"/>
      <c r="P10" s="206"/>
      <c r="Q10" s="197"/>
      <c r="R10" s="197"/>
      <c r="S10" s="197"/>
      <c r="T10" s="197"/>
      <c r="U10" s="197"/>
      <c r="V10" s="234"/>
      <c r="W10" s="234"/>
      <c r="X10" s="234"/>
      <c r="Y10" s="234"/>
    </row>
    <row r="11" spans="1:24" ht="25.5" customHeight="1">
      <c r="A11" s="163" t="s">
        <v>223</v>
      </c>
      <c r="B11" s="163"/>
      <c r="C11" s="163"/>
      <c r="D11" s="163"/>
      <c r="E11" s="163"/>
      <c r="F11" s="163"/>
      <c r="G11" s="163"/>
      <c r="H11" s="163"/>
      <c r="I11" s="163"/>
      <c r="J11" s="163"/>
      <c r="K11" s="163"/>
      <c r="L11" s="163"/>
      <c r="M11" s="163"/>
      <c r="N11" s="163"/>
      <c r="O11" s="163"/>
      <c r="P11" s="163"/>
      <c r="Q11" s="163"/>
      <c r="R11" s="163"/>
      <c r="S11" s="163"/>
      <c r="T11" s="163"/>
      <c r="U11" s="104"/>
      <c r="V11" s="104"/>
      <c r="W11" s="104"/>
      <c r="X11" s="104"/>
    </row>
    <row r="12" spans="4:20" ht="25.5" customHeight="1">
      <c r="D12" s="104"/>
      <c r="E12" s="104"/>
      <c r="F12" s="104"/>
      <c r="T12" s="104"/>
    </row>
    <row r="13" ht="25.5" customHeight="1">
      <c r="T13" s="104"/>
    </row>
    <row r="14" spans="20:24" ht="25.5" customHeight="1">
      <c r="T14" s="104"/>
      <c r="U14" s="104"/>
      <c r="V14" s="104"/>
      <c r="W14" s="104"/>
      <c r="X14" s="104"/>
    </row>
    <row r="15" ht="25.5" customHeight="1">
      <c r="U15" s="10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insertRows="0" deleteRows="0"/>
  <protectedRanges>
    <protectedRange sqref="A8:IV8 A10:IV17 E9:IV9 G7:I7 M7:Q7" name="区域1"/>
    <protectedRange sqref="A9:C9" name="区域1_1"/>
    <protectedRange sqref="D9" name="区域1_2"/>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16111111111111112" right="0.23194444444444445" top="1" bottom="1" header="0.5" footer="0.5"/>
  <pageSetup fitToHeight="1" fitToWidth="1" horizontalDpi="600" verticalDpi="600" orientation="landscape" scale="75"/>
</worksheet>
</file>

<file path=xl/worksheets/sheet9.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C1">
      <selection activeCell="P11" sqref="P11"/>
    </sheetView>
  </sheetViews>
  <sheetFormatPr defaultColWidth="9.16015625" defaultRowHeight="12.75" customHeight="1"/>
  <cols>
    <col min="1" max="1" width="5.83203125" style="184" customWidth="1"/>
    <col min="2" max="2" width="6.16015625" style="184" customWidth="1"/>
    <col min="3" max="3" width="7" style="184" customWidth="1"/>
    <col min="4" max="4" width="15.5" style="184" customWidth="1"/>
    <col min="5" max="5" width="7.66015625" style="184" customWidth="1"/>
    <col min="6" max="7" width="10.16015625" style="184" customWidth="1"/>
    <col min="8" max="8" width="10" style="184" customWidth="1"/>
    <col min="9" max="9" width="10.16015625" style="184" customWidth="1"/>
    <col min="10" max="11" width="9.83203125" style="184" customWidth="1"/>
    <col min="12" max="12" width="10.33203125" style="184" customWidth="1"/>
    <col min="13" max="13" width="10.5" style="184" customWidth="1"/>
    <col min="14" max="17" width="10.83203125" style="184" customWidth="1"/>
    <col min="18" max="18" width="10" style="184" customWidth="1"/>
    <col min="19" max="19" width="9.83203125" style="184" customWidth="1"/>
    <col min="20" max="20" width="10.33203125" style="184" customWidth="1"/>
    <col min="21" max="26" width="10.83203125" style="184" customWidth="1"/>
    <col min="27" max="27" width="10.33203125" style="184" customWidth="1"/>
    <col min="28" max="34" width="10.83203125" style="184" customWidth="1"/>
    <col min="35" max="16384" width="9.16015625" style="184" customWidth="1"/>
  </cols>
  <sheetData>
    <row r="1" ht="25.5" customHeight="1">
      <c r="A1" s="66" t="s">
        <v>224</v>
      </c>
    </row>
    <row r="2" spans="1:32" ht="69.75" customHeight="1">
      <c r="A2" s="151" t="s">
        <v>225</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21" ht="16.5" customHeight="1">
      <c r="A3" s="185" t="s">
        <v>226</v>
      </c>
      <c r="B3" s="185"/>
      <c r="C3" s="185"/>
      <c r="D3" s="185"/>
      <c r="E3" s="185"/>
      <c r="S3" s="204" t="s">
        <v>118</v>
      </c>
      <c r="U3" s="200"/>
    </row>
    <row r="4" spans="1:32" ht="20.25" customHeight="1">
      <c r="A4" s="135" t="s">
        <v>119</v>
      </c>
      <c r="B4" s="135"/>
      <c r="C4" s="135"/>
      <c r="D4" s="153"/>
      <c r="E4" s="164" t="s">
        <v>72</v>
      </c>
      <c r="F4" s="136" t="s">
        <v>227</v>
      </c>
      <c r="G4" s="136" t="s">
        <v>228</v>
      </c>
      <c r="H4" s="136" t="s">
        <v>229</v>
      </c>
      <c r="I4" s="136" t="s">
        <v>230</v>
      </c>
      <c r="J4" s="136" t="s">
        <v>231</v>
      </c>
      <c r="K4" s="136" t="s">
        <v>232</v>
      </c>
      <c r="L4" s="136" t="s">
        <v>233</v>
      </c>
      <c r="M4" s="136" t="s">
        <v>234</v>
      </c>
      <c r="N4" s="136" t="s">
        <v>235</v>
      </c>
      <c r="O4" s="136" t="s">
        <v>236</v>
      </c>
      <c r="P4" s="137" t="s">
        <v>237</v>
      </c>
      <c r="Q4" s="136" t="s">
        <v>238</v>
      </c>
      <c r="R4" s="136" t="s">
        <v>239</v>
      </c>
      <c r="S4" s="164" t="s">
        <v>240</v>
      </c>
      <c r="T4" s="136" t="s">
        <v>241</v>
      </c>
      <c r="U4" s="137" t="s">
        <v>242</v>
      </c>
      <c r="V4" s="164" t="s">
        <v>243</v>
      </c>
      <c r="W4" s="164" t="s">
        <v>244</v>
      </c>
      <c r="X4" s="164" t="s">
        <v>245</v>
      </c>
      <c r="Y4" s="164" t="s">
        <v>246</v>
      </c>
      <c r="Z4" s="164" t="s">
        <v>247</v>
      </c>
      <c r="AA4" s="164" t="s">
        <v>248</v>
      </c>
      <c r="AB4" s="164" t="s">
        <v>249</v>
      </c>
      <c r="AC4" s="207" t="s">
        <v>250</v>
      </c>
      <c r="AD4" s="164" t="s">
        <v>251</v>
      </c>
      <c r="AE4" s="164" t="s">
        <v>252</v>
      </c>
      <c r="AF4" s="136" t="s">
        <v>253</v>
      </c>
    </row>
    <row r="5" spans="1:32" ht="25.5" customHeight="1">
      <c r="A5" s="135" t="s">
        <v>92</v>
      </c>
      <c r="B5" s="135"/>
      <c r="C5" s="154"/>
      <c r="D5" s="154" t="s">
        <v>93</v>
      </c>
      <c r="E5" s="164"/>
      <c r="F5" s="136"/>
      <c r="G5" s="136"/>
      <c r="H5" s="136"/>
      <c r="I5" s="136"/>
      <c r="J5" s="136"/>
      <c r="K5" s="136"/>
      <c r="L5" s="136"/>
      <c r="M5" s="136"/>
      <c r="N5" s="136"/>
      <c r="O5" s="136"/>
      <c r="P5" s="137"/>
      <c r="Q5" s="136"/>
      <c r="R5" s="136"/>
      <c r="S5" s="164"/>
      <c r="T5" s="136"/>
      <c r="U5" s="137"/>
      <c r="V5" s="164"/>
      <c r="W5" s="164"/>
      <c r="X5" s="164"/>
      <c r="Y5" s="164"/>
      <c r="Z5" s="164"/>
      <c r="AA5" s="164"/>
      <c r="AB5" s="164"/>
      <c r="AC5" s="207"/>
      <c r="AD5" s="164"/>
      <c r="AE5" s="164"/>
      <c r="AF5" s="136"/>
    </row>
    <row r="6" spans="1:32" ht="25.5" customHeight="1">
      <c r="A6" s="186" t="s">
        <v>94</v>
      </c>
      <c r="B6" s="187" t="s">
        <v>95</v>
      </c>
      <c r="C6" s="188" t="s">
        <v>96</v>
      </c>
      <c r="D6" s="153"/>
      <c r="E6" s="166"/>
      <c r="F6" s="140"/>
      <c r="G6" s="140"/>
      <c r="H6" s="140"/>
      <c r="I6" s="140"/>
      <c r="J6" s="140"/>
      <c r="K6" s="140"/>
      <c r="L6" s="140"/>
      <c r="M6" s="140"/>
      <c r="N6" s="140"/>
      <c r="O6" s="140"/>
      <c r="P6" s="141"/>
      <c r="Q6" s="140"/>
      <c r="R6" s="140"/>
      <c r="S6" s="166"/>
      <c r="T6" s="140"/>
      <c r="U6" s="141"/>
      <c r="V6" s="166"/>
      <c r="W6" s="166"/>
      <c r="X6" s="166"/>
      <c r="Y6" s="166"/>
      <c r="Z6" s="166"/>
      <c r="AA6" s="166"/>
      <c r="AB6" s="166"/>
      <c r="AC6" s="208"/>
      <c r="AD6" s="166"/>
      <c r="AE6" s="166"/>
      <c r="AF6" s="140"/>
    </row>
    <row r="7" spans="1:32" s="183" customFormat="1" ht="25.5" customHeight="1">
      <c r="A7" s="142" t="s">
        <v>97</v>
      </c>
      <c r="B7" s="142" t="s">
        <v>98</v>
      </c>
      <c r="C7" s="142" t="s">
        <v>101</v>
      </c>
      <c r="D7" s="145" t="s">
        <v>254</v>
      </c>
      <c r="E7" s="189">
        <f>F7+G7+H7+I7+J7+K7+L7+M7+N7+O7+P7+Q7+R7+S7+T7+U7+V7+W7+X7+Y7+Z7+AA7+AB7+AC7+AD7+AE7+AF7</f>
        <v>6.67</v>
      </c>
      <c r="F7" s="190"/>
      <c r="G7" s="191"/>
      <c r="H7" s="191"/>
      <c r="I7" s="191"/>
      <c r="J7" s="191"/>
      <c r="K7" s="191"/>
      <c r="L7" s="191"/>
      <c r="M7" s="191"/>
      <c r="N7" s="191"/>
      <c r="O7" s="191"/>
      <c r="P7" s="201">
        <f>'“三公”经费支出表'!G7</f>
        <v>0</v>
      </c>
      <c r="Q7" s="191"/>
      <c r="R7" s="191"/>
      <c r="S7" s="191"/>
      <c r="T7" s="191"/>
      <c r="U7" s="191">
        <f>'“三公”经费支出表'!C7</f>
        <v>0</v>
      </c>
      <c r="V7" s="191"/>
      <c r="W7" s="191"/>
      <c r="X7" s="191"/>
      <c r="Y7" s="191"/>
      <c r="Z7" s="191"/>
      <c r="AA7" s="191">
        <v>4.76</v>
      </c>
      <c r="AB7" s="191"/>
      <c r="AC7" s="201">
        <f>'“三公”经费支出表'!F7</f>
        <v>0</v>
      </c>
      <c r="AD7" s="191">
        <v>1.91</v>
      </c>
      <c r="AE7" s="191"/>
      <c r="AF7" s="189"/>
    </row>
    <row r="8" spans="1:32" s="183" customFormat="1" ht="25.5" customHeight="1">
      <c r="A8" s="192"/>
      <c r="B8" s="192"/>
      <c r="C8" s="192"/>
      <c r="D8" s="193"/>
      <c r="E8" s="194"/>
      <c r="F8" s="195"/>
      <c r="G8" s="196"/>
      <c r="H8" s="196"/>
      <c r="I8" s="196"/>
      <c r="J8" s="196"/>
      <c r="K8" s="196"/>
      <c r="L8" s="196"/>
      <c r="M8" s="196"/>
      <c r="N8" s="196"/>
      <c r="O8" s="196"/>
      <c r="P8" s="202"/>
      <c r="Q8" s="196"/>
      <c r="R8" s="196"/>
      <c r="S8" s="196"/>
      <c r="T8" s="196"/>
      <c r="U8" s="202"/>
      <c r="V8" s="196"/>
      <c r="W8" s="196"/>
      <c r="X8" s="196"/>
      <c r="Y8" s="196"/>
      <c r="Z8" s="196"/>
      <c r="AA8" s="196"/>
      <c r="AB8" s="196"/>
      <c r="AC8" s="202"/>
      <c r="AD8" s="196"/>
      <c r="AE8" s="196"/>
      <c r="AF8" s="194"/>
    </row>
    <row r="9" spans="1:32" s="183" customFormat="1" ht="25.5" customHeight="1">
      <c r="A9" s="192"/>
      <c r="B9" s="192"/>
      <c r="C9" s="192"/>
      <c r="D9" s="193"/>
      <c r="E9" s="194"/>
      <c r="F9" s="195"/>
      <c r="G9" s="196"/>
      <c r="H9" s="196"/>
      <c r="I9" s="196"/>
      <c r="J9" s="196"/>
      <c r="K9" s="196"/>
      <c r="L9" s="196"/>
      <c r="M9" s="196"/>
      <c r="N9" s="196"/>
      <c r="O9" s="196"/>
      <c r="P9" s="202"/>
      <c r="Q9" s="196"/>
      <c r="R9" s="196"/>
      <c r="S9" s="196"/>
      <c r="T9" s="196"/>
      <c r="U9" s="202"/>
      <c r="V9" s="196"/>
      <c r="W9" s="196"/>
      <c r="X9" s="196"/>
      <c r="Y9" s="196"/>
      <c r="Z9" s="196"/>
      <c r="AA9" s="196"/>
      <c r="AB9" s="196"/>
      <c r="AC9" s="202"/>
      <c r="AD9" s="196"/>
      <c r="AE9" s="196"/>
      <c r="AF9" s="194"/>
    </row>
    <row r="10" spans="1:32" s="183" customFormat="1" ht="25.5" customHeight="1">
      <c r="A10" s="192"/>
      <c r="B10" s="192"/>
      <c r="C10" s="192"/>
      <c r="D10" s="193"/>
      <c r="E10" s="194"/>
      <c r="F10" s="195"/>
      <c r="G10" s="196"/>
      <c r="H10" s="196"/>
      <c r="I10" s="196"/>
      <c r="J10" s="196"/>
      <c r="K10" s="196"/>
      <c r="L10" s="196"/>
      <c r="M10" s="196"/>
      <c r="N10" s="196"/>
      <c r="O10" s="196"/>
      <c r="P10" s="202"/>
      <c r="Q10" s="196"/>
      <c r="R10" s="196"/>
      <c r="S10" s="196"/>
      <c r="T10" s="196"/>
      <c r="U10" s="202"/>
      <c r="V10" s="196"/>
      <c r="W10" s="196"/>
      <c r="X10" s="196"/>
      <c r="Y10" s="196"/>
      <c r="Z10" s="196"/>
      <c r="AA10" s="196"/>
      <c r="AB10" s="196"/>
      <c r="AC10" s="202"/>
      <c r="AD10" s="196"/>
      <c r="AE10" s="196"/>
      <c r="AF10" s="194"/>
    </row>
    <row r="11" spans="1:32" s="183" customFormat="1" ht="25.5" customHeight="1">
      <c r="A11" s="192"/>
      <c r="B11" s="192"/>
      <c r="C11" s="192"/>
      <c r="D11" s="193"/>
      <c r="E11" s="194"/>
      <c r="F11" s="195"/>
      <c r="G11" s="196"/>
      <c r="H11" s="196"/>
      <c r="I11" s="196"/>
      <c r="J11" s="196"/>
      <c r="K11" s="196"/>
      <c r="L11" s="196"/>
      <c r="M11" s="196"/>
      <c r="N11" s="196"/>
      <c r="O11" s="196"/>
      <c r="P11" s="202"/>
      <c r="Q11" s="196"/>
      <c r="R11" s="196"/>
      <c r="S11" s="196"/>
      <c r="T11" s="196"/>
      <c r="U11" s="202"/>
      <c r="V11" s="196"/>
      <c r="W11" s="196"/>
      <c r="X11" s="196"/>
      <c r="Y11" s="196"/>
      <c r="Z11" s="196"/>
      <c r="AA11" s="196"/>
      <c r="AB11" s="196"/>
      <c r="AC11" s="202"/>
      <c r="AD11" s="196"/>
      <c r="AE11" s="196"/>
      <c r="AF11" s="194"/>
    </row>
    <row r="12" spans="1:32" s="183" customFormat="1" ht="25.5" customHeight="1">
      <c r="A12" s="192"/>
      <c r="B12" s="192"/>
      <c r="C12" s="192"/>
      <c r="D12" s="193"/>
      <c r="E12" s="194"/>
      <c r="F12" s="195"/>
      <c r="G12" s="196"/>
      <c r="H12" s="196"/>
      <c r="I12" s="196"/>
      <c r="J12" s="196"/>
      <c r="K12" s="196"/>
      <c r="L12" s="196"/>
      <c r="M12" s="196"/>
      <c r="N12" s="196"/>
      <c r="O12" s="196"/>
      <c r="P12" s="202"/>
      <c r="Q12" s="196"/>
      <c r="R12" s="196"/>
      <c r="S12" s="196"/>
      <c r="T12" s="196"/>
      <c r="U12" s="202"/>
      <c r="V12" s="196"/>
      <c r="W12" s="196"/>
      <c r="X12" s="196"/>
      <c r="Y12" s="196"/>
      <c r="Z12" s="196"/>
      <c r="AA12" s="196"/>
      <c r="AB12" s="196"/>
      <c r="AC12" s="202"/>
      <c r="AD12" s="196"/>
      <c r="AE12" s="196"/>
      <c r="AF12" s="194"/>
    </row>
    <row r="13" spans="1:32" s="183" customFormat="1" ht="25.5" customHeight="1">
      <c r="A13" s="192"/>
      <c r="B13" s="192"/>
      <c r="C13" s="192"/>
      <c r="D13" s="193"/>
      <c r="E13" s="194"/>
      <c r="F13" s="195"/>
      <c r="G13" s="196"/>
      <c r="H13" s="196"/>
      <c r="I13" s="196"/>
      <c r="J13" s="196"/>
      <c r="K13" s="196"/>
      <c r="L13" s="196"/>
      <c r="M13" s="196"/>
      <c r="N13" s="196"/>
      <c r="O13" s="196"/>
      <c r="P13" s="202"/>
      <c r="Q13" s="196"/>
      <c r="R13" s="196"/>
      <c r="S13" s="196"/>
      <c r="T13" s="196"/>
      <c r="U13" s="202"/>
      <c r="V13" s="196"/>
      <c r="W13" s="196"/>
      <c r="X13" s="196"/>
      <c r="Y13" s="196"/>
      <c r="Z13" s="196"/>
      <c r="AA13" s="196"/>
      <c r="AB13" s="196"/>
      <c r="AC13" s="202"/>
      <c r="AD13" s="196"/>
      <c r="AE13" s="196"/>
      <c r="AF13" s="194"/>
    </row>
    <row r="14" spans="1:32" s="183" customFormat="1" ht="25.5" customHeight="1">
      <c r="A14" s="192"/>
      <c r="B14" s="192"/>
      <c r="C14" s="192"/>
      <c r="D14" s="193"/>
      <c r="E14" s="194"/>
      <c r="F14" s="195"/>
      <c r="G14" s="196"/>
      <c r="H14" s="196"/>
      <c r="I14" s="196"/>
      <c r="J14" s="196"/>
      <c r="K14" s="196"/>
      <c r="L14" s="196"/>
      <c r="M14" s="196"/>
      <c r="N14" s="196"/>
      <c r="O14" s="196"/>
      <c r="P14" s="202"/>
      <c r="Q14" s="196"/>
      <c r="R14" s="196"/>
      <c r="S14" s="196"/>
      <c r="T14" s="196"/>
      <c r="U14" s="202"/>
      <c r="V14" s="196"/>
      <c r="W14" s="196"/>
      <c r="X14" s="196"/>
      <c r="Y14" s="196"/>
      <c r="Z14" s="196"/>
      <c r="AA14" s="196"/>
      <c r="AB14" s="196"/>
      <c r="AC14" s="202"/>
      <c r="AD14" s="196"/>
      <c r="AE14" s="196"/>
      <c r="AF14" s="194"/>
    </row>
    <row r="15" spans="1:32" ht="25.5" customHeight="1">
      <c r="A15" s="197"/>
      <c r="B15" s="197"/>
      <c r="C15" s="197"/>
      <c r="D15" s="197"/>
      <c r="E15" s="197"/>
      <c r="F15" s="197"/>
      <c r="G15" s="197"/>
      <c r="H15" s="197"/>
      <c r="I15" s="197"/>
      <c r="J15" s="197"/>
      <c r="K15" s="197"/>
      <c r="L15" s="197"/>
      <c r="M15" s="197"/>
      <c r="N15" s="197"/>
      <c r="O15" s="197"/>
      <c r="P15" s="203"/>
      <c r="Q15" s="197"/>
      <c r="R15" s="197"/>
      <c r="S15" s="197"/>
      <c r="T15" s="197"/>
      <c r="U15" s="205"/>
      <c r="V15" s="206"/>
      <c r="W15" s="206"/>
      <c r="X15" s="206"/>
      <c r="Y15" s="206"/>
      <c r="Z15" s="206"/>
      <c r="AA15" s="206"/>
      <c r="AB15" s="197"/>
      <c r="AC15" s="203"/>
      <c r="AD15" s="206"/>
      <c r="AE15" s="206"/>
      <c r="AF15" s="206"/>
    </row>
    <row r="16" spans="1:24" ht="25.5" customHeight="1">
      <c r="A16" s="198" t="s">
        <v>255</v>
      </c>
      <c r="B16" s="199"/>
      <c r="C16" s="199"/>
      <c r="D16" s="199"/>
      <c r="E16" s="199"/>
      <c r="F16" s="199"/>
      <c r="G16" s="199"/>
      <c r="H16" s="199"/>
      <c r="I16" s="199"/>
      <c r="J16" s="199"/>
      <c r="K16" s="199"/>
      <c r="L16" s="199"/>
      <c r="M16" s="199"/>
      <c r="N16" s="199"/>
      <c r="O16" s="199"/>
      <c r="P16" s="199"/>
      <c r="Q16" s="199"/>
      <c r="R16" s="199"/>
      <c r="S16" s="199"/>
      <c r="T16" s="199"/>
      <c r="U16" s="199"/>
      <c r="V16" s="199"/>
      <c r="W16" s="199"/>
      <c r="X16" s="199"/>
    </row>
    <row r="17" spans="6:7" ht="25.5" customHeight="1">
      <c r="F17" s="200"/>
      <c r="G17" s="20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16111111111111112" right="0.16111111111111112" top="1" bottom="1" header="0.5" footer="0.5"/>
  <pageSetup horizontalDpi="600" verticalDpi="600" orientation="landscape" scale="5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2024-03-20T01:35:03Z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2052-12.1.0.16388</vt:lpwstr>
  </property>
  <property fmtid="{D5CDD505-2E9C-101B-9397-08002B2CF9AE}" pid="5" name="I">
    <vt:lpwstr>5CDD03028D4145F582CFD3F3AE135EAE_13</vt:lpwstr>
  </property>
</Properties>
</file>