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91" activeTab="9"/>
  </bookViews>
  <sheets>
    <sheet name="1、一般公共预算收入" sheetId="1" r:id="rId1"/>
    <sheet name="2、一般公共预算支出" sheetId="2" r:id="rId2"/>
    <sheet name="3、一般公共预算本级支出" sheetId="3" r:id="rId3"/>
    <sheet name="4、一般公共预算本级基本支出" sheetId="4" r:id="rId4"/>
    <sheet name="5、一般公共预算本级支出（功能分类）" sheetId="5" r:id="rId5"/>
    <sheet name="6、一般公共预算税收返还和转移支付表" sheetId="25" r:id="rId6"/>
    <sheet name="7、一般公共预算对下税收返还和转移支付决算（分项目）" sheetId="6" r:id="rId7"/>
    <sheet name="8、一般公共预算对下税收返还和转移支付（分地区）" sheetId="7" r:id="rId8"/>
    <sheet name="9、政府性基金收入" sheetId="8" r:id="rId9"/>
    <sheet name="10、政府性基金支出" sheetId="9" r:id="rId10"/>
    <sheet name="11、政府性基金本级支出（功能分类）" sheetId="10" r:id="rId11"/>
    <sheet name="12、政府性基金对下转移支付(分项目)" sheetId="11" r:id="rId12"/>
    <sheet name="13、政府性基金对下转移支付（分地区）" sheetId="12" r:id="rId13"/>
    <sheet name="14、国有资本经营预算收入" sheetId="13" r:id="rId14"/>
    <sheet name="15、国有资本经营预算支出" sheetId="22" r:id="rId15"/>
    <sheet name="16、国有资本经营预算本级支出" sheetId="21" r:id="rId16"/>
    <sheet name="17.国有资本经营对下转移支付（分项目）" sheetId="24" r:id="rId17"/>
    <sheet name="18.国有资本经营对下转移支付（分地区）" sheetId="14" r:id="rId18"/>
    <sheet name="19、社会保险基金收入" sheetId="15" r:id="rId19"/>
    <sheet name="20、社会保险基金支出" sheetId="16" r:id="rId20"/>
    <sheet name="21.政府新增债券资金安排表" sheetId="17" r:id="rId21"/>
    <sheet name="22.地方政府一般债务限额和余额" sheetId="18" r:id="rId22"/>
    <sheet name="23.地方政府专项债务限额和余额" sheetId="19" r:id="rId23"/>
    <sheet name="24.一般公共预算财政拨款“三公”经费支出决算表" sheetId="20" r:id="rId24"/>
  </sheets>
  <calcPr calcId="144525"/>
</workbook>
</file>

<file path=xl/sharedStrings.xml><?xml version="1.0" encoding="utf-8"?>
<sst xmlns="http://schemas.openxmlformats.org/spreadsheetml/2006/main" count="2371" uniqueCount="1722">
  <si>
    <t>2022年度常宁市一般公共预算收入决算表</t>
  </si>
  <si>
    <t xml:space="preserve"> </t>
  </si>
  <si>
    <r>
      <rPr>
        <sz val="11"/>
        <rFont val="宋体"/>
        <charset val="134"/>
      </rPr>
      <t>单位：万元</t>
    </r>
  </si>
  <si>
    <r>
      <rPr>
        <b/>
        <sz val="11"/>
        <rFont val="宋体"/>
        <charset val="134"/>
      </rPr>
      <t>项</t>
    </r>
    <r>
      <rPr>
        <b/>
        <sz val="11"/>
        <rFont val="Times New Roman"/>
        <charset val="134"/>
      </rPr>
      <t xml:space="preserve">                 </t>
    </r>
    <r>
      <rPr>
        <b/>
        <sz val="11"/>
        <rFont val="宋体"/>
        <charset val="134"/>
      </rPr>
      <t>目</t>
    </r>
  </si>
  <si>
    <r>
      <rPr>
        <b/>
        <sz val="11"/>
        <rFont val="宋体"/>
        <charset val="134"/>
      </rPr>
      <t>年初预算数</t>
    </r>
  </si>
  <si>
    <t>调整预算数</t>
  </si>
  <si>
    <r>
      <rPr>
        <b/>
        <sz val="11"/>
        <rFont val="宋体"/>
        <charset val="134"/>
      </rPr>
      <t>决算数</t>
    </r>
  </si>
  <si>
    <r>
      <rPr>
        <b/>
        <sz val="11"/>
        <rFont val="宋体"/>
        <charset val="134"/>
      </rPr>
      <t>完成预算</t>
    </r>
    <r>
      <rPr>
        <b/>
        <sz val="11"/>
        <rFont val="Times New Roman"/>
        <charset val="134"/>
      </rPr>
      <t>%</t>
    </r>
  </si>
  <si>
    <r>
      <rPr>
        <b/>
        <sz val="11"/>
        <rFont val="宋体"/>
        <charset val="134"/>
      </rPr>
      <t>比上年增长</t>
    </r>
    <r>
      <rPr>
        <b/>
        <sz val="11"/>
        <rFont val="Times New Roman"/>
        <charset val="134"/>
      </rPr>
      <t>%</t>
    </r>
  </si>
  <si>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</si>
  <si>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</si>
  <si>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</si>
  <si>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</si>
  <si>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</si>
  <si>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</si>
  <si>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</si>
  <si>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</si>
  <si>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</si>
  <si>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</si>
  <si>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</si>
  <si>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</si>
  <si>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</si>
  <si>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</si>
  <si>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</si>
  <si>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</si>
  <si>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</si>
  <si>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</si>
  <si>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</si>
  <si>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</si>
  <si>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</si>
  <si>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</si>
  <si>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</si>
  <si>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 xml:space="preserve">    其他收入</t>
  </si>
  <si>
    <t>本级收入合计</t>
  </si>
  <si>
    <t>转移性收入</t>
  </si>
  <si>
    <r>
      <rPr>
        <sz val="11"/>
        <rFont val="Times New Roman"/>
        <charset val="134"/>
      </rPr>
      <t xml:space="preserve">  </t>
    </r>
    <r>
      <rPr>
        <sz val="11"/>
        <rFont val="宋体"/>
        <charset val="134"/>
      </rPr>
      <t>返还性收入</t>
    </r>
  </si>
  <si>
    <r>
      <rPr>
        <sz val="11"/>
        <rFont val="Times New Roman"/>
        <charset val="134"/>
      </rPr>
      <t xml:space="preserve">  </t>
    </r>
    <r>
      <rPr>
        <sz val="11"/>
        <rFont val="宋体"/>
        <charset val="134"/>
      </rPr>
      <t>一般性转移支付收入</t>
    </r>
  </si>
  <si>
    <r>
      <rPr>
        <sz val="11"/>
        <rFont val="Times New Roman"/>
        <charset val="134"/>
      </rPr>
      <t xml:space="preserve">  </t>
    </r>
    <r>
      <rPr>
        <sz val="11"/>
        <rFont val="宋体"/>
        <charset val="134"/>
      </rPr>
      <t>专项转移支付收入</t>
    </r>
  </si>
  <si>
    <r>
      <rPr>
        <sz val="11"/>
        <rFont val="Times New Roman"/>
        <charset val="134"/>
      </rPr>
      <t xml:space="preserve">  </t>
    </r>
    <r>
      <rPr>
        <sz val="11"/>
        <rFont val="宋体"/>
        <charset val="134"/>
      </rPr>
      <t>下级上解收入</t>
    </r>
  </si>
  <si>
    <r>
      <rPr>
        <sz val="11"/>
        <rFont val="Times New Roman"/>
        <charset val="134"/>
      </rPr>
      <t xml:space="preserve">  </t>
    </r>
    <r>
      <rPr>
        <sz val="11"/>
        <rFont val="宋体"/>
        <charset val="134"/>
      </rPr>
      <t>接受其他地区援助收入</t>
    </r>
  </si>
  <si>
    <r>
      <rPr>
        <sz val="11"/>
        <rFont val="Times New Roman"/>
        <charset val="134"/>
      </rPr>
      <t xml:space="preserve">  </t>
    </r>
    <r>
      <rPr>
        <sz val="11"/>
        <rFont val="宋体"/>
        <charset val="134"/>
      </rPr>
      <t>调入资金</t>
    </r>
  </si>
  <si>
    <r>
      <rPr>
        <sz val="11"/>
        <rFont val="Times New Roman"/>
        <charset val="134"/>
      </rPr>
      <t xml:space="preserve">  </t>
    </r>
    <r>
      <rPr>
        <sz val="11"/>
        <rFont val="宋体"/>
        <charset val="134"/>
      </rPr>
      <t>动用预算稳定调节基金</t>
    </r>
  </si>
  <si>
    <r>
      <rPr>
        <sz val="11"/>
        <rFont val="Times New Roman"/>
        <charset val="134"/>
      </rPr>
      <t xml:space="preserve">  </t>
    </r>
    <r>
      <rPr>
        <sz val="11"/>
        <rFont val="宋体"/>
        <charset val="134"/>
      </rPr>
      <t>地方政府一般债务转贷收入</t>
    </r>
  </si>
  <si>
    <r>
      <rPr>
        <sz val="11"/>
        <rFont val="Times New Roman"/>
        <charset val="134"/>
      </rPr>
      <t xml:space="preserve">  </t>
    </r>
    <r>
      <rPr>
        <sz val="11"/>
        <rFont val="宋体"/>
        <charset val="134"/>
      </rPr>
      <t>上年结转结余收入</t>
    </r>
  </si>
  <si>
    <t>收入总计</t>
  </si>
  <si>
    <r>
      <rPr>
        <sz val="11"/>
        <rFont val="宋体"/>
        <charset val="134"/>
      </rPr>
      <t>注：完成预算</t>
    </r>
    <r>
      <rPr>
        <sz val="11"/>
        <rFont val="Times New Roman"/>
        <charset val="134"/>
      </rPr>
      <t>%=</t>
    </r>
    <r>
      <rPr>
        <sz val="11"/>
        <rFont val="宋体"/>
        <charset val="134"/>
      </rPr>
      <t>决算数</t>
    </r>
    <r>
      <rPr>
        <sz val="11"/>
        <rFont val="Times New Roman"/>
        <charset val="134"/>
      </rPr>
      <t>/</t>
    </r>
    <r>
      <rPr>
        <sz val="11"/>
        <rFont val="宋体"/>
        <charset val="134"/>
      </rPr>
      <t>预算数</t>
    </r>
    <r>
      <rPr>
        <sz val="11"/>
        <rFont val="Times New Roman"/>
        <charset val="134"/>
      </rPr>
      <t>*100</t>
    </r>
    <r>
      <rPr>
        <sz val="11"/>
        <rFont val="宋体"/>
        <charset val="134"/>
      </rPr>
      <t>；比上年增长</t>
    </r>
    <r>
      <rPr>
        <sz val="11"/>
        <rFont val="Times New Roman"/>
        <charset val="134"/>
      </rPr>
      <t>%=</t>
    </r>
    <r>
      <rPr>
        <sz val="11"/>
        <rFont val="宋体"/>
        <charset val="134"/>
      </rPr>
      <t>（决算数</t>
    </r>
    <r>
      <rPr>
        <sz val="11"/>
        <rFont val="Times New Roman"/>
        <charset val="134"/>
      </rPr>
      <t>-</t>
    </r>
    <r>
      <rPr>
        <sz val="11"/>
        <rFont val="宋体"/>
        <charset val="134"/>
      </rPr>
      <t>上年决算数）</t>
    </r>
    <r>
      <rPr>
        <sz val="11"/>
        <rFont val="Times New Roman"/>
        <charset val="134"/>
      </rPr>
      <t>/</t>
    </r>
    <r>
      <rPr>
        <sz val="11"/>
        <rFont val="宋体"/>
        <charset val="134"/>
      </rPr>
      <t>上年决算数</t>
    </r>
    <r>
      <rPr>
        <sz val="11"/>
        <rFont val="Times New Roman"/>
        <charset val="134"/>
      </rPr>
      <t>*100</t>
    </r>
    <r>
      <rPr>
        <sz val="11"/>
        <rFont val="宋体"/>
        <charset val="134"/>
      </rPr>
      <t>，下同。</t>
    </r>
  </si>
  <si>
    <t>2022年度常宁市一般公共预算支出决算表</t>
  </si>
  <si>
    <r>
      <rPr>
        <b/>
        <sz val="11"/>
        <rFont val="宋体"/>
        <charset val="134"/>
      </rPr>
      <t>项</t>
    </r>
    <r>
      <rPr>
        <b/>
        <sz val="11"/>
        <rFont val="Times New Roman"/>
        <charset val="134"/>
      </rPr>
      <t xml:space="preserve">       </t>
    </r>
    <r>
      <rPr>
        <b/>
        <sz val="11"/>
        <rFont val="宋体"/>
        <charset val="134"/>
      </rPr>
      <t>目</t>
    </r>
  </si>
  <si>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</si>
  <si>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</si>
  <si>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</si>
  <si>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</si>
  <si>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</si>
  <si>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</si>
  <si>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</si>
  <si>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</si>
  <si>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</si>
  <si>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</si>
  <si>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</si>
  <si>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</si>
  <si>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</si>
  <si>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</si>
  <si>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</si>
  <si>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</si>
  <si>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</si>
  <si>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</si>
  <si>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</si>
  <si>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</si>
  <si>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</si>
  <si>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</si>
  <si>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</si>
  <si>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</si>
  <si>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</si>
  <si>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本级支出合计</t>
  </si>
  <si>
    <r>
      <rPr>
        <sz val="11"/>
        <rFont val="Times New Roman"/>
        <charset val="134"/>
      </rPr>
      <t xml:space="preserve">  </t>
    </r>
    <r>
      <rPr>
        <sz val="11"/>
        <rFont val="宋体"/>
        <charset val="134"/>
      </rPr>
      <t>上解上级支出</t>
    </r>
  </si>
  <si>
    <r>
      <rPr>
        <sz val="11"/>
        <rFont val="Times New Roman"/>
        <charset val="134"/>
      </rPr>
      <t xml:space="preserve">  </t>
    </r>
    <r>
      <rPr>
        <sz val="11"/>
        <rFont val="宋体"/>
        <charset val="134"/>
      </rPr>
      <t>援助其他地区支出</t>
    </r>
  </si>
  <si>
    <r>
      <rPr>
        <sz val="11"/>
        <rFont val="Times New Roman"/>
        <charset val="134"/>
      </rPr>
      <t xml:space="preserve">  </t>
    </r>
    <r>
      <rPr>
        <sz val="11"/>
        <rFont val="宋体"/>
        <charset val="134"/>
      </rPr>
      <t>调出资金</t>
    </r>
  </si>
  <si>
    <r>
      <rPr>
        <sz val="11"/>
        <rFont val="Times New Roman"/>
        <charset val="134"/>
      </rPr>
      <t xml:space="preserve">  </t>
    </r>
    <r>
      <rPr>
        <sz val="11"/>
        <rFont val="宋体"/>
        <charset val="134"/>
      </rPr>
      <t>安排预算稳定调节基金</t>
    </r>
  </si>
  <si>
    <r>
      <rPr>
        <sz val="11"/>
        <rFont val="Times New Roman"/>
        <charset val="134"/>
      </rPr>
      <t xml:space="preserve">  </t>
    </r>
    <r>
      <rPr>
        <sz val="11"/>
        <rFont val="宋体"/>
        <charset val="134"/>
      </rPr>
      <t>补充预算周转金</t>
    </r>
  </si>
  <si>
    <t>地方政府一般债务还本支出</t>
  </si>
  <si>
    <r>
      <rPr>
        <sz val="11"/>
        <rFont val="Times New Roman"/>
        <charset val="134"/>
      </rPr>
      <t xml:space="preserve">  </t>
    </r>
    <r>
      <rPr>
        <sz val="11"/>
        <rFont val="宋体"/>
        <charset val="134"/>
      </rPr>
      <t>年终结转结余</t>
    </r>
  </si>
  <si>
    <t>支出总计</t>
  </si>
  <si>
    <t>2022年度常宁市一般公共预算本级支出决算表</t>
  </si>
  <si>
    <t>预算调整数</t>
  </si>
  <si>
    <t>支出合计</t>
  </si>
  <si>
    <t>2022年度常宁市一般公共预算本级基本支出决算表</t>
  </si>
  <si>
    <t>科目编码</t>
  </si>
  <si>
    <t>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</si>
  <si>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</si>
  <si>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</si>
  <si>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</si>
  <si>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</si>
  <si>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</si>
  <si>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</si>
  <si>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</si>
  <si>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</si>
  <si>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</si>
  <si>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</si>
  <si>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</si>
  <si>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</si>
  <si>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</si>
  <si>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</si>
  <si>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</si>
  <si>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</si>
  <si>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</si>
  <si>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</si>
  <si>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</si>
  <si>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</si>
  <si>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</si>
  <si>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</si>
  <si>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2022年度常宁市一般公共预算本级支出功能分类表</t>
  </si>
  <si>
    <t>单位：万元</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</si>
  <si>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</si>
  <si>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</si>
  <si>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</si>
  <si>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</si>
  <si>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</si>
  <si>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</si>
  <si>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</si>
  <si>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</si>
  <si>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</si>
  <si>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</si>
  <si>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</si>
  <si>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</si>
  <si>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</si>
  <si>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</si>
  <si>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</si>
  <si>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</si>
  <si>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</si>
  <si>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</si>
  <si>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</si>
  <si>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</si>
  <si>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</si>
  <si>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</si>
  <si>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</si>
  <si>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</si>
  <si>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</si>
  <si>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</si>
  <si>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</si>
  <si>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</si>
  <si>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</si>
  <si>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</si>
  <si>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</si>
  <si>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</si>
  <si>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</si>
  <si>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</si>
  <si>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</si>
  <si>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</si>
  <si>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</si>
  <si>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</si>
  <si>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</si>
  <si>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</si>
  <si>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</si>
  <si>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</si>
  <si>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</si>
  <si>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</si>
  <si>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</si>
  <si>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</si>
  <si>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</si>
  <si>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</si>
  <si>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</si>
  <si>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</si>
  <si>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</si>
  <si>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</si>
  <si>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</si>
  <si>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</si>
  <si>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</si>
  <si>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</si>
  <si>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</si>
  <si>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</si>
  <si>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</si>
  <si>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</si>
  <si>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</si>
  <si>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</si>
  <si>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</si>
  <si>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</si>
  <si>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</si>
  <si>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</si>
  <si>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</si>
  <si>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</si>
  <si>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</si>
  <si>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</si>
  <si>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</si>
  <si>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</si>
  <si>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</si>
  <si>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</si>
  <si>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</si>
  <si>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</si>
  <si>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</si>
  <si>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</si>
  <si>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</si>
  <si>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</si>
  <si>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</si>
  <si>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</si>
  <si>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</si>
  <si>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</si>
  <si>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</si>
  <si>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</si>
  <si>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</si>
  <si>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</si>
  <si>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</si>
  <si>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</si>
  <si>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</si>
  <si>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</si>
  <si>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</si>
  <si>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</si>
  <si>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</si>
  <si>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</si>
  <si>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</si>
  <si>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</si>
  <si>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</si>
  <si>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</si>
  <si>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</si>
  <si>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</si>
  <si>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</si>
  <si>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</si>
  <si>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</si>
  <si>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</si>
  <si>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</si>
  <si>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</si>
  <si>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</si>
  <si>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</si>
  <si>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</si>
  <si>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</si>
  <si>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</si>
  <si>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</si>
  <si>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</si>
  <si>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</si>
  <si>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</si>
  <si>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</si>
  <si>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</si>
  <si>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</si>
  <si>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</si>
  <si>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</si>
  <si>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</si>
  <si>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</si>
  <si>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</si>
  <si>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</si>
  <si>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</si>
  <si>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</si>
  <si>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</si>
  <si>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</si>
  <si>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</si>
  <si>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</si>
  <si>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</si>
  <si>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</si>
  <si>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</si>
  <si>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</si>
  <si>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</si>
  <si>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</si>
  <si>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</si>
  <si>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</si>
  <si>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</si>
  <si>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</si>
  <si>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</si>
  <si>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</si>
  <si>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</si>
  <si>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</si>
  <si>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</si>
  <si>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</si>
  <si>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</si>
  <si>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</si>
  <si>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</si>
  <si>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</si>
  <si>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</si>
  <si>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</si>
  <si>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</si>
  <si>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</si>
  <si>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</si>
  <si>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</si>
  <si>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</si>
  <si>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</si>
  <si>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</si>
  <si>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</si>
  <si>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</si>
  <si>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</si>
  <si>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</si>
  <si>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</si>
  <si>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</si>
  <si>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</si>
  <si>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</si>
  <si>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</si>
  <si>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</si>
  <si>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</si>
  <si>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</si>
  <si>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</si>
  <si>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</si>
  <si>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</si>
  <si>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</si>
  <si>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</si>
  <si>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</si>
  <si>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</si>
  <si>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</si>
  <si>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</si>
  <si>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</si>
  <si>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</si>
  <si>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</si>
  <si>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</si>
  <si>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</si>
  <si>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</si>
  <si>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</si>
  <si>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</si>
  <si>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</si>
  <si>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</si>
  <si>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</si>
  <si>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</si>
  <si>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</si>
  <si>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</si>
  <si>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</si>
  <si>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</si>
  <si>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</si>
  <si>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</si>
  <si>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</si>
  <si>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</si>
  <si>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</si>
  <si>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</si>
  <si>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</si>
  <si>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</si>
  <si>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</si>
  <si>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</si>
  <si>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</si>
  <si>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</si>
  <si>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</si>
  <si>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</si>
  <si>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</si>
  <si>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</si>
  <si>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</si>
  <si>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</si>
  <si>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</si>
  <si>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</si>
  <si>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</si>
  <si>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</si>
  <si>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</si>
  <si>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</si>
  <si>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</si>
  <si>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</si>
  <si>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</si>
  <si>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</si>
  <si>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</si>
  <si>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</si>
  <si>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</si>
  <si>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</si>
  <si>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</si>
  <si>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</si>
  <si>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</si>
  <si>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</si>
  <si>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</si>
  <si>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</si>
  <si>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</si>
  <si>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</si>
  <si>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</si>
  <si>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</si>
  <si>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</si>
  <si>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</si>
  <si>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</si>
  <si>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</si>
  <si>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</si>
  <si>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</si>
  <si>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</si>
  <si>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</si>
  <si>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</si>
  <si>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</si>
  <si>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</si>
  <si>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</si>
  <si>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</si>
  <si>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</si>
  <si>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</si>
  <si>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</si>
  <si>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</si>
  <si>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</si>
  <si>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</si>
  <si>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</si>
  <si>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</si>
  <si>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</si>
  <si>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</si>
  <si>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</si>
  <si>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</si>
  <si>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</si>
  <si>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</si>
  <si>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</si>
  <si>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</si>
  <si>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</si>
  <si>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</si>
  <si>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</si>
  <si>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</si>
  <si>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</si>
  <si>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</si>
  <si>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</si>
  <si>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</si>
  <si>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</si>
  <si>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</si>
  <si>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</si>
  <si>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</si>
  <si>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</si>
  <si>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</si>
  <si>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</si>
  <si>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</si>
  <si>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</si>
  <si>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</si>
  <si>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</si>
  <si>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</si>
  <si>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</si>
  <si>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</si>
  <si>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</si>
  <si>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</si>
  <si>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</si>
  <si>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</si>
  <si>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</si>
  <si>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</si>
  <si>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</si>
  <si>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</si>
  <si>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</si>
  <si>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</si>
  <si>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</si>
  <si>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</si>
  <si>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</si>
  <si>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</si>
  <si>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</si>
  <si>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</si>
  <si>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</si>
  <si>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</si>
  <si>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</si>
  <si>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</si>
  <si>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</si>
  <si>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</si>
  <si>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</si>
  <si>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</si>
  <si>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</si>
  <si>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</si>
  <si>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</si>
  <si>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</si>
  <si>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</si>
  <si>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</si>
  <si>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</si>
  <si>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</si>
  <si>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</si>
  <si>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</si>
  <si>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</si>
  <si>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</si>
  <si>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</si>
  <si>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</si>
  <si>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</si>
  <si>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</si>
  <si>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</si>
  <si>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</si>
  <si>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</si>
  <si>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</si>
  <si>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</si>
  <si>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</si>
  <si>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</si>
  <si>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</si>
  <si>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</si>
  <si>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</si>
  <si>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</si>
  <si>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</si>
  <si>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</si>
  <si>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</si>
  <si>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</si>
  <si>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</si>
  <si>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</si>
  <si>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</si>
  <si>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</si>
  <si>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</si>
  <si>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</si>
  <si>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</si>
  <si>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</si>
  <si>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</si>
  <si>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</si>
  <si>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</si>
  <si>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</si>
  <si>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</si>
  <si>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</si>
  <si>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</si>
  <si>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</si>
  <si>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</si>
  <si>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</si>
  <si>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</si>
  <si>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</si>
  <si>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</si>
  <si>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</si>
  <si>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</si>
  <si>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</si>
  <si>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</si>
  <si>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</si>
  <si>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</si>
  <si>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</si>
  <si>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</si>
  <si>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</si>
  <si>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</si>
  <si>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</si>
  <si>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</si>
  <si>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</si>
  <si>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</si>
  <si>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</si>
  <si>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</si>
  <si>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</si>
  <si>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</si>
  <si>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</si>
  <si>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</si>
  <si>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</si>
  <si>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</si>
  <si>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</si>
  <si>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</si>
  <si>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</si>
  <si>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</si>
  <si>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</si>
  <si>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</si>
  <si>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</si>
  <si>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</si>
  <si>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</si>
  <si>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</si>
  <si>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</si>
  <si>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</si>
  <si>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</si>
  <si>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</si>
  <si>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</si>
  <si>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</si>
  <si>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</si>
  <si>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</si>
  <si>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</si>
  <si>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</si>
  <si>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</si>
  <si>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</si>
  <si>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</si>
  <si>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</si>
  <si>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</si>
  <si>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</si>
  <si>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</si>
  <si>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</si>
  <si>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</si>
  <si>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</si>
  <si>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</si>
  <si>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</si>
  <si>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</si>
  <si>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</si>
  <si>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</si>
  <si>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</si>
  <si>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</si>
  <si>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</si>
  <si>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</si>
  <si>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</si>
  <si>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</si>
  <si>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</si>
  <si>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</si>
  <si>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</si>
  <si>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</si>
  <si>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</si>
  <si>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</si>
  <si>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</si>
  <si>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</si>
  <si>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</si>
  <si>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</si>
  <si>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</si>
  <si>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</si>
  <si>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</si>
  <si>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</si>
  <si>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</si>
  <si>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</si>
  <si>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</si>
  <si>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</si>
  <si>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</si>
  <si>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</si>
  <si>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</si>
  <si>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</si>
  <si>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</si>
  <si>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</si>
  <si>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</si>
  <si>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</si>
  <si>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</si>
  <si>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</si>
  <si>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</si>
  <si>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</si>
  <si>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</si>
  <si>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</si>
  <si>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</si>
  <si>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</si>
  <si>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</si>
  <si>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</si>
  <si>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</si>
  <si>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</si>
  <si>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</si>
  <si>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</si>
  <si>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</si>
  <si>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</si>
  <si>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</si>
  <si>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</si>
  <si>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</si>
  <si>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</si>
  <si>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</si>
  <si>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</si>
  <si>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</si>
  <si>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</si>
  <si>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</si>
  <si>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</si>
  <si>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</si>
  <si>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</si>
  <si>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</si>
  <si>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</si>
  <si>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</si>
  <si>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</si>
  <si>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</si>
  <si>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</si>
  <si>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</si>
  <si>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</si>
  <si>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</si>
  <si>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</si>
  <si>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</si>
  <si>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</si>
  <si>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</si>
  <si>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</si>
  <si>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</si>
  <si>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</si>
  <si>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</si>
  <si>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</si>
  <si>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</si>
  <si>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</si>
  <si>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</si>
  <si>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</si>
  <si>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</si>
  <si>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</si>
  <si>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</si>
  <si>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</si>
  <si>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</si>
  <si>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</si>
  <si>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</si>
  <si>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</si>
  <si>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</si>
  <si>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</si>
  <si>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</si>
  <si>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</si>
  <si>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</si>
  <si>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</si>
  <si>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</si>
  <si>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</si>
  <si>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</si>
  <si>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</si>
  <si>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</si>
  <si>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</si>
  <si>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</si>
  <si>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</si>
  <si>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</si>
  <si>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</si>
  <si>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</si>
  <si>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</si>
  <si>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</si>
  <si>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</si>
  <si>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</si>
  <si>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</si>
  <si>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</si>
  <si>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</si>
  <si>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</si>
  <si>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</si>
  <si>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</si>
  <si>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</si>
  <si>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</si>
  <si>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</si>
  <si>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</si>
  <si>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</si>
  <si>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</si>
  <si>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</si>
  <si>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</si>
  <si>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</si>
  <si>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</si>
  <si>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</si>
  <si>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</si>
  <si>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</si>
  <si>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</si>
  <si>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</si>
  <si>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</si>
  <si>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</si>
  <si>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</si>
  <si>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</si>
  <si>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</si>
  <si>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</si>
  <si>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</si>
  <si>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</si>
  <si>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</si>
  <si>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</si>
  <si>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</si>
  <si>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</si>
  <si>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</si>
  <si>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</si>
  <si>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</si>
  <si>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</si>
  <si>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</si>
  <si>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</si>
  <si>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</si>
  <si>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</si>
  <si>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</si>
  <si>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</si>
  <si>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</si>
  <si>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</si>
  <si>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</si>
  <si>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</si>
  <si>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</si>
  <si>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</si>
  <si>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</si>
  <si>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</si>
  <si>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</si>
  <si>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</si>
  <si>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</si>
  <si>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</si>
  <si>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</si>
  <si>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</si>
  <si>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</si>
  <si>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</si>
  <si>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</si>
  <si>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</si>
  <si>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</si>
  <si>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</si>
  <si>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</si>
  <si>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</si>
  <si>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</si>
  <si>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</si>
  <si>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</si>
  <si>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</si>
  <si>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</si>
  <si>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</si>
  <si>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</si>
  <si>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</si>
  <si>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</si>
  <si>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</si>
  <si>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</si>
  <si>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</si>
  <si>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</si>
  <si>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</si>
  <si>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</si>
  <si>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</si>
  <si>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</si>
  <si>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</si>
  <si>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</si>
  <si>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</si>
  <si>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</si>
  <si>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</si>
  <si>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</si>
  <si>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</si>
  <si>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</si>
  <si>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</si>
  <si>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</si>
  <si>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</si>
  <si>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</si>
  <si>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</si>
  <si>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</si>
  <si>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</si>
  <si>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</si>
  <si>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</si>
  <si>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</si>
  <si>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</si>
  <si>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</si>
  <si>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</si>
  <si>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</si>
  <si>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</si>
  <si>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</si>
  <si>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</si>
  <si>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</si>
  <si>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</si>
  <si>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</si>
  <si>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</si>
  <si>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</si>
  <si>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</si>
  <si>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</si>
  <si>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</si>
  <si>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</si>
  <si>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</si>
  <si>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</si>
  <si>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</si>
  <si>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</si>
  <si>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</si>
  <si>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</si>
  <si>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</si>
  <si>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</si>
  <si>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</si>
  <si>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</si>
  <si>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</si>
  <si>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</si>
  <si>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</si>
  <si>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</si>
  <si>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</si>
  <si>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</si>
  <si>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</si>
  <si>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</si>
  <si>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</si>
  <si>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</si>
  <si>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</si>
  <si>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</si>
  <si>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</si>
  <si>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</si>
  <si>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</si>
  <si>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</si>
  <si>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</si>
  <si>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</si>
  <si>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</si>
  <si>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</si>
  <si>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</si>
  <si>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</si>
  <si>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</si>
  <si>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</si>
  <si>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</si>
  <si>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</si>
  <si>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</si>
  <si>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</si>
  <si>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</si>
  <si>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</si>
  <si>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</si>
  <si>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</si>
  <si>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</si>
  <si>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</si>
  <si>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</si>
  <si>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</si>
  <si>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</si>
  <si>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</si>
  <si>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</si>
  <si>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</si>
  <si>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</si>
  <si>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</si>
  <si>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</si>
  <si>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</si>
  <si>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</si>
  <si>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</si>
  <si>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</si>
  <si>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</si>
  <si>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</si>
  <si>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</si>
  <si>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</si>
  <si>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</si>
  <si>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</si>
  <si>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</si>
  <si>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</si>
  <si>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</si>
  <si>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</si>
  <si>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</si>
  <si>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</si>
  <si>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</si>
  <si>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</si>
  <si>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</si>
  <si>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</si>
  <si>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</si>
  <si>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</si>
  <si>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</si>
  <si>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</si>
  <si>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</si>
  <si>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</si>
  <si>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</si>
  <si>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</si>
  <si>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</si>
  <si>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</si>
  <si>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</si>
  <si>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</si>
  <si>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</si>
  <si>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</si>
  <si>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</si>
  <si>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</si>
  <si>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</si>
  <si>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</si>
  <si>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</si>
  <si>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</si>
  <si>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</si>
  <si>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</si>
  <si>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</si>
  <si>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</si>
  <si>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</si>
  <si>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</si>
  <si>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</si>
  <si>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</si>
  <si>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</si>
  <si>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</si>
  <si>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</si>
  <si>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</si>
  <si>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</si>
  <si>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</si>
  <si>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</si>
  <si>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</si>
  <si>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</si>
  <si>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</si>
  <si>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</si>
  <si>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</si>
  <si>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</si>
  <si>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</si>
  <si>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</si>
  <si>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</si>
  <si>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</si>
  <si>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</si>
  <si>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</si>
  <si>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</si>
  <si>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</si>
  <si>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</si>
  <si>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</si>
  <si>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</si>
  <si>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</si>
  <si>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</si>
  <si>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</si>
  <si>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</si>
  <si>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</si>
  <si>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</si>
  <si>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</si>
  <si>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</si>
  <si>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</si>
  <si>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</si>
  <si>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</si>
  <si>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</si>
  <si>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</si>
  <si>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</si>
  <si>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</si>
  <si>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</si>
  <si>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</si>
  <si>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</si>
  <si>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</si>
  <si>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</si>
  <si>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</si>
  <si>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</si>
  <si>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</si>
  <si>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</si>
  <si>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</si>
  <si>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</si>
  <si>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</si>
  <si>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</si>
  <si>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</si>
  <si>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</si>
  <si>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</si>
  <si>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</si>
  <si>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</si>
  <si>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</si>
  <si>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</si>
  <si>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</si>
  <si>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</si>
  <si>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</si>
  <si>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</si>
  <si>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</si>
  <si>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</si>
  <si>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</si>
  <si>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</si>
  <si>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</si>
  <si>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</si>
  <si>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</si>
  <si>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</si>
  <si>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</si>
  <si>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</si>
  <si>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</si>
  <si>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</si>
  <si>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</si>
  <si>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</si>
  <si>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</si>
  <si>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</si>
  <si>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</si>
  <si>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</si>
  <si>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</si>
  <si>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</si>
  <si>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</si>
  <si>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</si>
  <si>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</si>
  <si>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</si>
  <si>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</si>
  <si>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</si>
  <si>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</si>
  <si>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</si>
  <si>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</si>
  <si>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</si>
  <si>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</si>
  <si>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</si>
  <si>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</si>
  <si>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</si>
  <si>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</si>
  <si>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</si>
  <si>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</si>
  <si>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</si>
  <si>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</si>
  <si>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</si>
  <si>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</si>
  <si>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</si>
  <si>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</si>
  <si>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</si>
  <si>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</si>
  <si>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</si>
  <si>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</si>
  <si>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</si>
  <si>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</si>
  <si>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</si>
  <si>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</si>
  <si>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</si>
  <si>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</si>
  <si>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</si>
  <si>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</si>
  <si>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</si>
  <si>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</si>
  <si>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</si>
  <si>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</si>
  <si>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</si>
  <si>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</si>
  <si>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</si>
  <si>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</si>
  <si>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</si>
  <si>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</si>
  <si>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</si>
  <si>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</si>
  <si>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</si>
  <si>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</si>
  <si>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</si>
  <si>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</si>
  <si>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</si>
  <si>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</si>
  <si>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</si>
  <si>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</si>
  <si>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</si>
  <si>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</si>
  <si>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</si>
  <si>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</si>
  <si>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</si>
  <si>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</si>
  <si>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</si>
  <si>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</si>
  <si>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</si>
  <si>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</si>
  <si>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</si>
  <si>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</si>
  <si>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</si>
  <si>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</si>
  <si>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</si>
  <si>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</si>
  <si>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</si>
  <si>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</si>
  <si>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</si>
  <si>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</si>
  <si>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</si>
  <si>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</si>
  <si>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</si>
  <si>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</si>
  <si>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</si>
  <si>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</si>
  <si>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</si>
  <si>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</si>
  <si>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</si>
  <si>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</si>
  <si>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</si>
  <si>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</si>
  <si>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</si>
  <si>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</si>
  <si>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</si>
  <si>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</si>
  <si>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</si>
  <si>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</si>
  <si>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</si>
  <si>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</si>
  <si>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</si>
  <si>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</si>
  <si>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</si>
  <si>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</si>
  <si>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</si>
  <si>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</si>
  <si>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</si>
  <si>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</si>
  <si>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</si>
  <si>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</si>
  <si>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</si>
  <si>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</si>
  <si>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</si>
  <si>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</si>
  <si>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</si>
  <si>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</si>
  <si>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</si>
  <si>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</si>
  <si>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</si>
  <si>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</si>
  <si>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</si>
  <si>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</si>
  <si>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</si>
  <si>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</si>
  <si>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</si>
  <si>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</si>
  <si>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</si>
  <si>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</si>
  <si>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</si>
  <si>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</si>
  <si>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</si>
  <si>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</si>
  <si>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</si>
  <si>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</si>
  <si>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</si>
  <si>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</si>
  <si>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</si>
  <si>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</si>
  <si>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</si>
  <si>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</si>
  <si>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</si>
  <si>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</si>
  <si>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</si>
  <si>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</si>
  <si>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</si>
  <si>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</si>
  <si>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</si>
  <si>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</si>
  <si>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</si>
  <si>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</si>
  <si>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</si>
  <si>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</si>
  <si>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</si>
  <si>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</si>
  <si>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</si>
  <si>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</si>
  <si>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</si>
  <si>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</si>
  <si>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</si>
  <si>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</si>
  <si>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</si>
  <si>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</si>
  <si>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</si>
  <si>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</si>
  <si>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</si>
  <si>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</si>
  <si>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</si>
  <si>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</si>
  <si>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</si>
  <si>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</si>
  <si>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</si>
  <si>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</si>
  <si>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</si>
  <si>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</si>
  <si>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</si>
  <si>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</si>
  <si>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</si>
  <si>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</si>
  <si>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</si>
  <si>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</si>
  <si>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</si>
  <si>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</si>
  <si>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</si>
  <si>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</si>
  <si>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</si>
  <si>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</si>
  <si>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2022年度常宁市一般公共预算税收返还和转移支付表</t>
  </si>
  <si>
    <r>
      <rPr>
        <b/>
        <sz val="11"/>
        <rFont val="宋体"/>
        <charset val="134"/>
        <scheme val="minor"/>
      </rPr>
      <t>项</t>
    </r>
    <r>
      <rPr>
        <b/>
        <sz val="11"/>
        <rFont val="宋体"/>
        <charset val="134"/>
        <scheme val="minor"/>
      </rPr>
      <t xml:space="preserve">       </t>
    </r>
    <r>
      <rPr>
        <b/>
        <sz val="11"/>
        <rFont val="宋体"/>
        <charset val="134"/>
        <scheme val="minor"/>
      </rPr>
      <t>目</t>
    </r>
  </si>
  <si>
    <t>年初预算数</t>
  </si>
  <si>
    <r>
      <rPr>
        <b/>
        <sz val="11"/>
        <rFont val="宋体"/>
        <charset val="134"/>
        <scheme val="minor"/>
      </rPr>
      <t>完成预算</t>
    </r>
    <r>
      <rPr>
        <b/>
        <sz val="11"/>
        <rFont val="宋体"/>
        <charset val="134"/>
        <scheme val="minor"/>
      </rPr>
      <t>%</t>
    </r>
  </si>
  <si>
    <r>
      <rPr>
        <b/>
        <sz val="11"/>
        <rFont val="宋体"/>
        <charset val="134"/>
        <scheme val="minor"/>
      </rPr>
      <t>比上年增长</t>
    </r>
    <r>
      <rPr>
        <b/>
        <sz val="11"/>
        <rFont val="宋体"/>
        <charset val="134"/>
        <scheme val="minor"/>
      </rPr>
      <t>%</t>
    </r>
  </si>
  <si>
    <t>上级补助收入</t>
  </si>
  <si>
    <t>一、返还性收入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</si>
  <si>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</si>
  <si>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</si>
  <si>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</si>
  <si>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</si>
  <si>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</si>
  <si>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</si>
  <si>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二、一般性转移支付收入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</si>
  <si>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</si>
  <si>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</si>
  <si>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</si>
  <si>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</si>
  <si>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</si>
  <si>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</si>
  <si>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</si>
  <si>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</si>
  <si>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</si>
  <si>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</si>
  <si>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</si>
  <si>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</si>
  <si>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</si>
  <si>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</si>
  <si>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</si>
  <si>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</si>
  <si>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</si>
  <si>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</si>
  <si>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</si>
  <si>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</si>
  <si>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</si>
  <si>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</si>
  <si>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</si>
  <si>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</si>
  <si>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</si>
  <si>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</si>
  <si>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</si>
  <si>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</si>
  <si>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</si>
  <si>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</si>
  <si>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</si>
  <si>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</si>
  <si>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</si>
  <si>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</si>
  <si>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</si>
  <si>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</si>
  <si>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</si>
  <si>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</si>
  <si>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三、专项转移支付收入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</si>
  <si>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</si>
  <si>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</si>
  <si>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</si>
  <si>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</si>
  <si>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</si>
  <si>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</si>
  <si>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</si>
  <si>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</si>
  <si>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</si>
  <si>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</si>
  <si>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</si>
  <si>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</si>
  <si>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</si>
  <si>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</si>
  <si>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</si>
  <si>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</si>
  <si>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</si>
  <si>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</si>
  <si>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</si>
  <si>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</si>
  <si>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2022年度常宁市一般公共预算对下税收返还和转移支付决算分项目表</t>
  </si>
  <si>
    <t>预算数</t>
  </si>
  <si>
    <t>一、税收返还</t>
  </si>
  <si>
    <t>增值税和消费税返还等</t>
  </si>
  <si>
    <t>所得税基数返还</t>
  </si>
  <si>
    <t>成品油税费改革税收返还</t>
  </si>
  <si>
    <t>二、一般性转移支付</t>
  </si>
  <si>
    <t>均衡性转移支付</t>
  </si>
  <si>
    <t>重点生态功能区转移支付</t>
  </si>
  <si>
    <t>县级基本财力保障机制奖补资金</t>
  </si>
  <si>
    <t>资源枯竭城市转移支付</t>
  </si>
  <si>
    <t>……</t>
  </si>
  <si>
    <t>三、专项转移支付</t>
  </si>
  <si>
    <r>
      <rPr>
        <sz val="11"/>
        <rFont val="宋体"/>
        <charset val="134"/>
        <scheme val="minor"/>
      </rPr>
      <t>XXXXXXXXXXXXXX</t>
    </r>
    <r>
      <rPr>
        <sz val="11"/>
        <rFont val="宋体"/>
        <charset val="134"/>
        <scheme val="minor"/>
      </rPr>
      <t>项目</t>
    </r>
  </si>
  <si>
    <r>
      <rPr>
        <b/>
        <sz val="11"/>
        <rFont val="宋体"/>
        <charset val="134"/>
        <scheme val="minor"/>
      </rPr>
      <t>合</t>
    </r>
    <r>
      <rPr>
        <b/>
        <sz val="11"/>
        <rFont val="宋体"/>
        <charset val="134"/>
        <scheme val="minor"/>
      </rPr>
      <t xml:space="preserve">       </t>
    </r>
    <r>
      <rPr>
        <b/>
        <sz val="11"/>
        <rFont val="宋体"/>
        <charset val="134"/>
        <scheme val="minor"/>
      </rPr>
      <t>计</t>
    </r>
  </si>
  <si>
    <t>我市2020年度一般公共预算对下税收返还和转移支付决算分项目数据为0。</t>
  </si>
  <si>
    <t>2022年度常宁市一般公共预算对下税收返还和转移支付决算分地区表</t>
  </si>
  <si>
    <r>
      <rPr>
        <b/>
        <sz val="11"/>
        <rFont val="宋体"/>
        <charset val="134"/>
        <scheme val="minor"/>
      </rPr>
      <t>地</t>
    </r>
    <r>
      <rPr>
        <b/>
        <sz val="11"/>
        <rFont val="宋体"/>
        <charset val="134"/>
        <scheme val="minor"/>
      </rPr>
      <t xml:space="preserve">  </t>
    </r>
    <r>
      <rPr>
        <b/>
        <sz val="11"/>
        <rFont val="宋体"/>
        <charset val="134"/>
        <scheme val="minor"/>
      </rPr>
      <t>区</t>
    </r>
  </si>
  <si>
    <t>调整数</t>
  </si>
  <si>
    <t>税收返还</t>
  </si>
  <si>
    <t>一般性转移支付</t>
  </si>
  <si>
    <t>专项转移支付</t>
  </si>
  <si>
    <t>洋泉镇</t>
  </si>
  <si>
    <t>柏坊镇</t>
  </si>
  <si>
    <t>………</t>
  </si>
  <si>
    <t>我市2022年度一般公共预算对下税收返还和转移支付决算分地区数据为0。</t>
  </si>
  <si>
    <t>2022年度常宁市政府性基金收入决算表</t>
  </si>
  <si>
    <t>项          目</t>
  </si>
  <si>
    <t>完成预算%</t>
  </si>
  <si>
    <t>比上年增长%</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</si>
  <si>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</si>
  <si>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</si>
  <si>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</si>
  <si>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</si>
  <si>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</si>
  <si>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</si>
  <si>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</si>
  <si>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</si>
  <si>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</si>
  <si>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</si>
  <si>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</si>
  <si>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</si>
  <si>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</si>
  <si>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</si>
  <si>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</si>
  <si>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</si>
  <si>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</si>
  <si>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</si>
  <si>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</si>
  <si>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</si>
  <si>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</si>
  <si>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</si>
  <si>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</si>
  <si>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</si>
  <si>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</si>
  <si>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</si>
  <si>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</si>
  <si>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</si>
  <si>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</si>
  <si>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</si>
  <si>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</si>
  <si>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</si>
  <si>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</si>
  <si>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</si>
  <si>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</si>
  <si>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</si>
  <si>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</si>
  <si>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</si>
  <si>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</si>
  <si>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</si>
  <si>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</si>
  <si>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</si>
  <si>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</si>
  <si>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</si>
  <si>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</si>
  <si>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</si>
  <si>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</si>
  <si>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</si>
  <si>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</si>
  <si>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</si>
  <si>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</si>
  <si>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</si>
  <si>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</si>
  <si>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</si>
  <si>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</si>
  <si>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</si>
  <si>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</si>
  <si>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</si>
  <si>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国有土地收益基金专项债务对应项目专项收入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</si>
  <si>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</si>
  <si>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</si>
  <si>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</si>
  <si>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</si>
  <si>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</si>
  <si>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</si>
  <si>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</si>
  <si>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</si>
  <si>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</si>
  <si>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</si>
  <si>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</si>
  <si>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</si>
  <si>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地方政府专项债务收入</t>
  </si>
  <si>
    <t xml:space="preserve">  政府性基金补助收入</t>
  </si>
  <si>
    <t xml:space="preserve">  政府性基金上解收入</t>
  </si>
  <si>
    <t xml:space="preserve">  调入资金</t>
  </si>
  <si>
    <t xml:space="preserve">  债务转贷收入</t>
  </si>
  <si>
    <t xml:space="preserve">  上年结转结余收入</t>
  </si>
  <si>
    <t>2022年度常宁市政府性基金支出决算表</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</si>
  <si>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</si>
  <si>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</si>
  <si>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</si>
  <si>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</si>
  <si>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大中型水库移民后期扶持基金支出</t>
  </si>
  <si>
    <t xml:space="preserve">  小型水库移民扶助基金安排的支出</t>
  </si>
  <si>
    <t xml:space="preserve">  小型水库移民扶助基金对应专项债务收入安排的支出</t>
  </si>
  <si>
    <t xml:space="preserve">  可再生能源电价附加收入安排的支出</t>
  </si>
  <si>
    <t xml:space="preserve">  废弃电器电子产品处理基金支出</t>
  </si>
  <si>
    <t xml:space="preserve">  国有土地使用权出让收入及对应专项债务收入安排的支出</t>
  </si>
  <si>
    <t xml:space="preserve">  国有土地收益基金及对应专项债务收入安排的支出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</si>
  <si>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</si>
  <si>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</si>
  <si>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</si>
  <si>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</si>
  <si>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</si>
  <si>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</si>
  <si>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</si>
  <si>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</si>
  <si>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</si>
  <si>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</si>
  <si>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</si>
  <si>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</si>
  <si>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</si>
  <si>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</si>
  <si>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</si>
  <si>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</si>
  <si>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</si>
  <si>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</si>
  <si>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</si>
  <si>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</si>
  <si>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</si>
  <si>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港口建设费对应专项债务收入安排的支出  </t>
  </si>
  <si>
    <t xml:space="preserve">  农网还贷资金支出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</si>
  <si>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</si>
  <si>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</si>
  <si>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</si>
  <si>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</si>
  <si>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彩票公益金安排的支出</t>
  </si>
  <si>
    <t>抗疫特别国债安排的支出</t>
  </si>
  <si>
    <t xml:space="preserve">    本级支出合计</t>
  </si>
  <si>
    <t>地方政府专项债务还本支出</t>
  </si>
  <si>
    <t>转移性支出</t>
  </si>
  <si>
    <t xml:space="preserve">  政府性基金补助支出</t>
  </si>
  <si>
    <t xml:space="preserve">  政府性基金上解支出</t>
  </si>
  <si>
    <t xml:space="preserve">  债务还本支出</t>
  </si>
  <si>
    <t xml:space="preserve">  调出资金</t>
  </si>
  <si>
    <t xml:space="preserve">  年终结转结余</t>
  </si>
  <si>
    <t xml:space="preserve">    支出总计</t>
  </si>
  <si>
    <t>2022年度常宁市政府性基金本级支出功能分类表</t>
  </si>
  <si>
    <t>政府性基金预算支出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</si>
  <si>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</si>
  <si>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</si>
  <si>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</si>
  <si>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</si>
  <si>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</si>
  <si>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</si>
  <si>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</si>
  <si>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</si>
  <si>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</si>
  <si>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</si>
  <si>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</si>
  <si>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</si>
  <si>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</si>
  <si>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</si>
  <si>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</si>
  <si>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</si>
  <si>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资助城市影院</t>
  </si>
  <si>
    <t xml:space="preserve">    其他国家电影事业发展专项资金对应专项债务收入支出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</si>
  <si>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</si>
  <si>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</si>
  <si>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</si>
  <si>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</si>
  <si>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其他小型水库移民扶助基金对应专项债务收入安排的支出</t>
  </si>
  <si>
    <t xml:space="preserve">    风力发电补助</t>
  </si>
  <si>
    <t xml:space="preserve">    太阳能发电补助</t>
  </si>
  <si>
    <t xml:space="preserve">    生物质能发电补助</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</si>
  <si>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</si>
  <si>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</si>
  <si>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</si>
  <si>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</si>
  <si>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</si>
  <si>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</si>
  <si>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</si>
  <si>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</si>
  <si>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</si>
  <si>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</si>
  <si>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</si>
  <si>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</si>
  <si>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</si>
  <si>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</si>
  <si>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</si>
  <si>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</si>
  <si>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</si>
  <si>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</si>
  <si>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</si>
  <si>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</si>
  <si>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</si>
  <si>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</si>
  <si>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</si>
  <si>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</si>
  <si>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</si>
  <si>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</si>
  <si>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</si>
  <si>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</si>
  <si>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</si>
  <si>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</si>
  <si>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征地和拆迁补偿支出  </t>
  </si>
  <si>
    <t xml:space="preserve">    土地开发支出  </t>
  </si>
  <si>
    <t xml:space="preserve">    其他土地储备专项债券收入安排的支出  </t>
  </si>
  <si>
    <t xml:space="preserve">    其他棚户区改造专项债券收入安排的支出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</si>
  <si>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</si>
  <si>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</si>
  <si>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</si>
  <si>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</si>
  <si>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</si>
  <si>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</si>
  <si>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</si>
  <si>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</si>
  <si>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</si>
  <si>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</si>
  <si>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</si>
  <si>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</si>
  <si>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</si>
  <si>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</si>
  <si>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</si>
  <si>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</si>
  <si>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</si>
  <si>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</si>
  <si>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</si>
  <si>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</si>
  <si>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</si>
  <si>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</si>
  <si>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基础设施建设和经济发展  </t>
  </si>
  <si>
    <t xml:space="preserve">    其他大中型水库库区基金对应专项债务收入支出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</si>
  <si>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</si>
  <si>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</si>
  <si>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</si>
  <si>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</si>
  <si>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</si>
  <si>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</si>
  <si>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</si>
  <si>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</si>
  <si>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</si>
  <si>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</si>
  <si>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</si>
  <si>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</si>
  <si>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</si>
  <si>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</si>
  <si>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</si>
  <si>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</si>
  <si>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</si>
  <si>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</si>
  <si>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</si>
  <si>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</si>
  <si>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</si>
  <si>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</si>
  <si>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</si>
  <si>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</si>
  <si>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</si>
  <si>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</si>
  <si>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</si>
  <si>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</si>
  <si>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</si>
  <si>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</si>
  <si>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公路建设  </t>
  </si>
  <si>
    <t xml:space="preserve">    其他海南省高等级公路车辆通行附加费对应专项债务收入安排的支出  </t>
  </si>
  <si>
    <t xml:space="preserve">    其他政府收费公路专项债券收入安排的支出  </t>
  </si>
  <si>
    <t xml:space="preserve">    中央农网还贷资金支出</t>
  </si>
  <si>
    <t xml:space="preserve">    地方农网还贷资金支出</t>
  </si>
  <si>
    <t xml:space="preserve">    其他农网还贷资金支出</t>
  </si>
  <si>
    <t>其他支出</t>
  </si>
  <si>
    <t xml:space="preserve">    其他政府性基金安排的支出  </t>
  </si>
  <si>
    <t xml:space="preserve">    其他地方自行试点项目收益专项债券收入安排的支出  </t>
  </si>
  <si>
    <t xml:space="preserve">    其他政府性基金债务收入安排的支出  </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</si>
  <si>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</si>
  <si>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</si>
  <si>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</si>
  <si>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</si>
  <si>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</si>
  <si>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</si>
  <si>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</si>
  <si>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</si>
  <si>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</si>
  <si>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</si>
  <si>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</si>
  <si>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</si>
  <si>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</si>
  <si>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</si>
  <si>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</si>
  <si>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</si>
  <si>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</si>
  <si>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</si>
  <si>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</si>
  <si>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</si>
  <si>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</si>
  <si>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</si>
  <si>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</si>
  <si>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</si>
  <si>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</si>
  <si>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</si>
  <si>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</si>
  <si>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</si>
  <si>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</si>
  <si>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</si>
  <si>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</si>
  <si>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</si>
  <si>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</si>
  <si>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</si>
  <si>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</si>
  <si>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</si>
  <si>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</si>
  <si>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</si>
  <si>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</si>
  <si>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</si>
  <si>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</si>
  <si>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</si>
  <si>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</si>
  <si>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</si>
  <si>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</si>
  <si>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</si>
  <si>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</si>
  <si>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</si>
  <si>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</si>
  <si>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</si>
  <si>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</si>
  <si>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</si>
  <si>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</si>
  <si>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</si>
  <si>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</si>
  <si>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</si>
  <si>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</si>
  <si>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</si>
  <si>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</si>
  <si>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</si>
  <si>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</si>
  <si>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</si>
  <si>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</si>
  <si>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</si>
  <si>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</si>
  <si>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</si>
  <si>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</si>
  <si>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</si>
  <si>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</si>
  <si>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</si>
  <si>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2022年度常宁市政府性基金对下转移支付决算表</t>
  </si>
  <si>
    <t>项        目</t>
  </si>
  <si>
    <t>我市2022年度政府性基金对下转移支付决算分项目数据为0。</t>
  </si>
  <si>
    <t>常宁市2022年度政府性基金转移支付决算表</t>
  </si>
  <si>
    <r>
      <rPr>
        <b/>
        <sz val="11"/>
        <rFont val="宋体"/>
        <charset val="134"/>
      </rPr>
      <t>地</t>
    </r>
    <r>
      <rPr>
        <b/>
        <sz val="11"/>
        <rFont val="Times New Roman"/>
        <charset val="134"/>
      </rPr>
      <t xml:space="preserve">  </t>
    </r>
    <r>
      <rPr>
        <b/>
        <sz val="11"/>
        <rFont val="宋体"/>
        <charset val="134"/>
      </rPr>
      <t>区</t>
    </r>
  </si>
  <si>
    <r>
      <rPr>
        <b/>
        <sz val="11"/>
        <rFont val="宋体"/>
        <charset val="134"/>
      </rPr>
      <t>预算数</t>
    </r>
  </si>
  <si>
    <r>
      <rPr>
        <b/>
        <sz val="11"/>
        <rFont val="宋体"/>
        <charset val="134"/>
      </rPr>
      <t>合</t>
    </r>
    <r>
      <rPr>
        <b/>
        <sz val="11"/>
        <rFont val="Times New Roman"/>
        <charset val="134"/>
      </rPr>
      <t xml:space="preserve">       </t>
    </r>
    <r>
      <rPr>
        <b/>
        <sz val="11"/>
        <rFont val="宋体"/>
        <charset val="134"/>
      </rPr>
      <t>计</t>
    </r>
  </si>
  <si>
    <t>我市2022年度政府性基金对下转移支付决算分地区数据为0。</t>
  </si>
  <si>
    <t>2022年度常宁市国有资本经营收入决算表</t>
  </si>
  <si>
    <t>项 目</t>
  </si>
  <si>
    <t>利润收入</t>
  </si>
  <si>
    <t>股利、股息收入</t>
  </si>
  <si>
    <t>产权转让收入</t>
  </si>
  <si>
    <t>清算收入</t>
  </si>
  <si>
    <t>其他国有资本经营预算收入</t>
  </si>
  <si>
    <t>本 年 收 入 合 计</t>
  </si>
  <si>
    <t>上年结余</t>
  </si>
  <si>
    <t>省补助计划单列市收入</t>
  </si>
  <si>
    <t>收  入  总  计</t>
  </si>
  <si>
    <t>2022年度常宁市国有资本经营支出决算表</t>
  </si>
  <si>
    <t>解决历史遗留问题及改革成本支出</t>
  </si>
  <si>
    <t>国有企业资本金注入</t>
  </si>
  <si>
    <t>国有企业政策性补贴</t>
  </si>
  <si>
    <t>金融国有资本经营预算支出</t>
  </si>
  <si>
    <t>其他国有资本经营预算支出</t>
  </si>
  <si>
    <t>本 年 支 出 合 计</t>
  </si>
  <si>
    <t>上解上级支出</t>
  </si>
  <si>
    <t>计划单列市上解省支出</t>
  </si>
  <si>
    <t>调出资金</t>
  </si>
  <si>
    <t>年终结余</t>
  </si>
  <si>
    <t>支  出  总  计</t>
  </si>
  <si>
    <t>2022年度常宁市国有资本经营预算本级支出决算表</t>
  </si>
  <si>
    <t>项  目</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</si>
  <si>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</si>
  <si>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</si>
  <si>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</si>
  <si>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</si>
  <si>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</si>
  <si>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</si>
  <si>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</si>
  <si>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</si>
  <si>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</si>
  <si>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</si>
  <si>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</si>
  <si>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</si>
  <si>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</si>
  <si>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</si>
  <si>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</si>
  <si>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</si>
  <si>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</si>
  <si>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</si>
  <si>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</si>
  <si>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</si>
  <si>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</si>
  <si>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</si>
  <si>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</si>
  <si>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</si>
  <si>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</si>
  <si>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</si>
  <si>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</si>
  <si>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2022年度常宁市国有资本经营预算对下转移支付情况表（分项目）</t>
  </si>
  <si>
    <t>项   目</t>
  </si>
  <si>
    <t>我市2022年度国有资本经营对下转移支付决算分项目数据为0。</t>
  </si>
  <si>
    <t>2022年度常宁市国有资本经营对下转移支付情况表（分地区）</t>
  </si>
  <si>
    <r>
      <rPr>
        <b/>
        <sz val="11"/>
        <rFont val="宋体"/>
        <charset val="134"/>
        <scheme val="minor"/>
      </rPr>
      <t>合</t>
    </r>
    <r>
      <rPr>
        <b/>
        <sz val="11"/>
        <rFont val="宋体"/>
        <charset val="134"/>
        <scheme val="minor"/>
      </rPr>
      <t xml:space="preserve">  </t>
    </r>
    <r>
      <rPr>
        <b/>
        <sz val="11"/>
        <rFont val="宋体"/>
        <charset val="134"/>
        <scheme val="minor"/>
      </rPr>
      <t>计</t>
    </r>
  </si>
  <si>
    <t>我市2022年度国有资本经营对下转移支付决算分地区数据为0。</t>
  </si>
  <si>
    <t>2022年度常宁市社会保险基金收入决算表</t>
  </si>
  <si>
    <t>一、本年收入</t>
  </si>
  <si>
    <t>企业职工基本养老保险基金</t>
  </si>
  <si>
    <t>基本养老保险费收入</t>
  </si>
  <si>
    <t>利息收入</t>
  </si>
  <si>
    <t>财政补贴收入</t>
  </si>
  <si>
    <t>委托投资收益</t>
  </si>
  <si>
    <t>其他收入</t>
  </si>
  <si>
    <t>转移收入</t>
  </si>
  <si>
    <t>城乡居民基本养老保险基金</t>
  </si>
  <si>
    <t>个人缴费收入</t>
  </si>
  <si>
    <t>集体补助收入</t>
  </si>
  <si>
    <t>机关事业单位基本养老保险基金</t>
  </si>
  <si>
    <t>城镇职工基本医疗保险基金</t>
  </si>
  <si>
    <t>基本医疗保险费收入</t>
  </si>
  <si>
    <t>城乡居民基本医疗保险基金</t>
  </si>
  <si>
    <t>缴费收入</t>
  </si>
  <si>
    <t>失业保险基金</t>
  </si>
  <si>
    <t>失业保险费收入</t>
  </si>
  <si>
    <t>2022年度常宁市社会保险基金支出决算表</t>
  </si>
  <si>
    <t>一、本年支出</t>
  </si>
  <si>
    <t>基本养老金支出</t>
  </si>
  <si>
    <t>丧葬抚恤补助支出</t>
  </si>
  <si>
    <t>转移支出</t>
  </si>
  <si>
    <t>基础养老金支出</t>
  </si>
  <si>
    <t>个人账户养老金支出</t>
  </si>
  <si>
    <t>丧葬补助金支出</t>
  </si>
  <si>
    <t>基本医疗保险待遇支出</t>
  </si>
  <si>
    <t>大病保险支出</t>
  </si>
  <si>
    <t>失业保险金支出</t>
  </si>
  <si>
    <t>基本医疗保险费支出</t>
  </si>
  <si>
    <t>2022年常宁市地方政府新增债券资金安排表</t>
  </si>
  <si>
    <t>债券资金</t>
  </si>
  <si>
    <t>项目名称</t>
  </si>
  <si>
    <t>金额</t>
  </si>
  <si>
    <t>备注</t>
  </si>
  <si>
    <t>一、一般债券额度小计</t>
  </si>
  <si>
    <t>2022年湖南省政府一般债券（二期）</t>
  </si>
  <si>
    <t>多媒体教室装备资金</t>
  </si>
  <si>
    <t>常宁市培元消防站建设项目</t>
  </si>
  <si>
    <t>常宁大桥拆除重建</t>
  </si>
  <si>
    <t>常宁市清溪江流域生态环境整治</t>
  </si>
  <si>
    <r>
      <rPr>
        <sz val="11"/>
        <rFont val="Arial"/>
        <charset val="0"/>
      </rPr>
      <t>2022</t>
    </r>
    <r>
      <rPr>
        <sz val="11"/>
        <rFont val="宋体"/>
        <charset val="134"/>
      </rPr>
      <t>年湖南省政府一般债券（五期）</t>
    </r>
  </si>
  <si>
    <t>小型水库除险加固项目</t>
  </si>
  <si>
    <t>通村公路及危桥改造</t>
  </si>
  <si>
    <t>二、专项债券额度小计</t>
  </si>
  <si>
    <t>2022年湖南省社会事业专项债券（十五期）-2022年湖南省政府专项债券（六十三期）</t>
  </si>
  <si>
    <t>常宁市妇幼保健计划生育服务中心建设项目</t>
  </si>
  <si>
    <t>2022年湖南省保障性安居工程专项债券（十九期）-2022年湖南省政府专项债券（九十七期）</t>
  </si>
  <si>
    <t>常宁市群英路片区老旧小区改造项目</t>
  </si>
  <si>
    <t>2022年湖南省农林水利专项债券（四期）-2022年湖南省政府专项债券（八十四期）</t>
  </si>
  <si>
    <t>常宁市广济水库二期工程建设项目</t>
  </si>
  <si>
    <t>2022年湖南省水务建设专项债券（十五期）-2022年湖南省政府专项债券（八十八期）</t>
  </si>
  <si>
    <t>常宁市乡镇污水处理设施及配套管网工程（二期）项目</t>
  </si>
  <si>
    <t>2022年湖南省农林水利专项债券（八期）-2022年湖南省政府专项债券（一百三十二期）</t>
  </si>
  <si>
    <t>2022年湖南省农林水利专项债券（七期）-2022年湖南省政府专项债券（一百三十一期）</t>
  </si>
  <si>
    <t>常宁市洋泉水库改造提质工程</t>
  </si>
  <si>
    <t>三、再融资债券额度小计</t>
  </si>
  <si>
    <r>
      <rPr>
        <sz val="11"/>
        <color theme="1"/>
        <rFont val="宋体"/>
        <charset val="134"/>
      </rPr>
      <t>2022</t>
    </r>
    <r>
      <rPr>
        <sz val="11"/>
        <rFont val="宋体"/>
        <charset val="134"/>
      </rPr>
      <t>年湖南省政府再融资一般债券（六期）</t>
    </r>
    <r>
      <rPr>
        <sz val="11"/>
        <rFont val="宋体"/>
        <charset val="134"/>
      </rPr>
      <t>-2022</t>
    </r>
    <r>
      <rPr>
        <sz val="11"/>
        <rFont val="宋体"/>
        <charset val="134"/>
      </rPr>
      <t>年湖南省政府一般债券（九期）</t>
    </r>
  </si>
  <si>
    <t>2015年湖南省政府一般债券（七期）(新增)</t>
  </si>
  <si>
    <t>2015年湖南省政府一般债券（七期）（定向调增）</t>
  </si>
  <si>
    <t>2022年湖南省政府再融资一般债券（二期）-2022年湖南省政府一般债券（四期）</t>
  </si>
  <si>
    <r>
      <rPr>
        <u/>
        <sz val="11"/>
        <rFont val="宋体"/>
        <charset val="134"/>
      </rPr>
      <t>2020</t>
    </r>
    <r>
      <rPr>
        <u/>
        <sz val="11"/>
        <rFont val="宋体"/>
        <charset val="134"/>
      </rPr>
      <t>湖南省地方政府再融资一般债券（二期）</t>
    </r>
    <r>
      <rPr>
        <u/>
        <sz val="11"/>
        <rFont val="宋体"/>
        <charset val="134"/>
      </rPr>
      <t>-2020</t>
    </r>
    <r>
      <rPr>
        <u/>
        <sz val="11"/>
        <rFont val="宋体"/>
        <charset val="134"/>
      </rPr>
      <t>年湖南省政府一般债券（五期）</t>
    </r>
  </si>
  <si>
    <t>2022年湖南省政府再融资一般债券（五期）-2022年湖南省政府一般债券（八期）</t>
  </si>
  <si>
    <r>
      <rPr>
        <u/>
        <sz val="11"/>
        <rFont val="宋体"/>
        <charset val="134"/>
      </rPr>
      <t>2015</t>
    </r>
    <r>
      <rPr>
        <u/>
        <sz val="11"/>
        <rFont val="宋体"/>
        <charset val="134"/>
      </rPr>
      <t>年湖南省政府定向置换一般债券（七期）</t>
    </r>
  </si>
  <si>
    <t>2022年湖南省政府再融资一般债券（四期）-2022年湖南省政府一般债券（七期）</t>
  </si>
  <si>
    <t>2020年湖南省地方政府再融资一般债券（三期）-2020年湖南省政府一般债券（七期）</t>
  </si>
  <si>
    <t>合计：</t>
  </si>
  <si>
    <r>
      <rPr>
        <b/>
        <sz val="16"/>
        <rFont val="方正小标宋_GBK"/>
        <charset val="134"/>
      </rPr>
      <t>2022</t>
    </r>
    <r>
      <rPr>
        <b/>
        <sz val="16"/>
        <rFont val="宋体"/>
        <charset val="134"/>
      </rPr>
      <t>年度常宁市</t>
    </r>
    <r>
      <rPr>
        <b/>
        <sz val="16"/>
        <rFont val="方正小标宋_GBK"/>
        <charset val="134"/>
      </rPr>
      <t>地方政府一般债务限额和余额情况表</t>
    </r>
  </si>
  <si>
    <r>
      <rPr>
        <b/>
        <sz val="11"/>
        <rFont val="宋体"/>
        <charset val="134"/>
      </rPr>
      <t>项</t>
    </r>
    <r>
      <rPr>
        <b/>
        <sz val="11"/>
        <rFont val="Times New Roman"/>
        <charset val="134"/>
      </rPr>
      <t xml:space="preserve">           </t>
    </r>
    <r>
      <rPr>
        <b/>
        <sz val="11"/>
        <rFont val="宋体"/>
        <charset val="134"/>
      </rPr>
      <t>目</t>
    </r>
  </si>
  <si>
    <t>一般债务</t>
  </si>
  <si>
    <t>一、地方政府债务限额</t>
  </si>
  <si>
    <t>二、地方政府债务余额</t>
  </si>
  <si>
    <t>三、地方政府债券发行额</t>
  </si>
  <si>
    <t>四、地方政府债券还本额</t>
  </si>
  <si>
    <t>五、地方政府债券付息额</t>
  </si>
  <si>
    <t>2022年，常宁市政府债务总限额884797万元，其中一般债务限额579567万元（含外贷限额0），专项债务限额305230万元。截止2022年底，地方政府债务余额865616万元，其中一般债务余额560387万元，专项债务余额305229万元；2022年，省转贷新增债务限额61501万元，其中一般债务限额22901万元，专项债务限额38600万元；2022年偿还地方政府债券本金13386万元，其中一般债券13386万元；本年采用其他方式化解的债务本金4582万元，其中向国际组织借款化解债务本金4582万元；支付地方政府债券利息27534元，其中一般债券利息17601万元，专项债券利息9933万元。</t>
  </si>
  <si>
    <r>
      <rPr>
        <b/>
        <sz val="16"/>
        <rFont val="方正小标宋_GBK"/>
        <charset val="134"/>
      </rPr>
      <t>2022</t>
    </r>
    <r>
      <rPr>
        <b/>
        <sz val="16"/>
        <rFont val="宋体"/>
        <charset val="134"/>
      </rPr>
      <t>年度常宁市</t>
    </r>
    <r>
      <rPr>
        <b/>
        <sz val="16"/>
        <rFont val="方正小标宋_GBK"/>
        <charset val="134"/>
      </rPr>
      <t>地方政府专项债务限额和余额情况表</t>
    </r>
  </si>
  <si>
    <t>专项债务</t>
  </si>
  <si>
    <t>2022年度常宁市一般公共预算财政拨款“三公”经费支出决算表</t>
  </si>
  <si>
    <t>金额单位：万元</t>
  </si>
  <si>
    <t/>
  </si>
  <si>
    <t>合计</t>
  </si>
  <si>
    <t>因公出国（境）费</t>
  </si>
  <si>
    <t>公务用车购置及运行费</t>
  </si>
  <si>
    <t>公务接待费</t>
  </si>
  <si>
    <t>小计</t>
  </si>
  <si>
    <t>公务用车购置费</t>
  </si>
  <si>
    <t>公务用车运行费</t>
  </si>
  <si>
    <t>1</t>
  </si>
  <si>
    <t>2</t>
  </si>
  <si>
    <t>3</t>
  </si>
  <si>
    <t>4</t>
  </si>
  <si>
    <t>5</t>
  </si>
  <si>
    <t>6</t>
  </si>
  <si>
    <t>7</t>
  </si>
  <si>
    <t>8</t>
  </si>
  <si>
    <t>9</t>
  </si>
  <si>
    <t>10</t>
  </si>
  <si>
    <t>11</t>
  </si>
  <si>
    <t>12</t>
  </si>
  <si>
    <t>注：本表反映部门本年度“三公”经费支出预决算情况。其中：预算数为“三公”经费全年预算数，反映按规定程序调整后的预算数；决算数是包括当年一般公共预算财政拨款和以前年度结转资金安排的实际支出。</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</si>
</sst>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_ "/>
    <numFmt numFmtId="178" formatCode="#,##0.00_ "/>
    <numFmt numFmtId="179" formatCode="#,##0.00####"/>
    <numFmt numFmtId="180" formatCode="0_);[Red]\(0\)"/>
    <numFmt numFmtId="181" formatCode="0.00_ "/>
    <numFmt numFmtId="182" formatCode="0_ "/>
    <numFmt numFmtId="183" formatCode="0.0"/>
  </numFmts>
  <fonts count="53">
    <font>
      <sz val="11"/>
      <color theme="1"/>
      <name val="宋体"/>
      <charset val="134"/>
      <scheme val="minor"/>
    </font>
    <font>
      <b/>
      <sz val="10"/>
      <color indexed="8"/>
      <name val="Arial"/>
      <charset val="134"/>
    </font>
    <font>
      <b/>
      <sz val="16"/>
      <name val="方正小标宋_GBK"/>
      <charset val="134"/>
    </font>
    <font>
      <sz val="11"/>
      <color indexed="8"/>
      <name val="宋体"/>
      <charset val="134"/>
    </font>
    <font>
      <sz val="11"/>
      <color indexed="8"/>
      <name val="Arial"/>
      <charset val="134"/>
    </font>
    <font>
      <b/>
      <sz val="11"/>
      <color indexed="8"/>
      <name val="宋体"/>
      <charset val="134"/>
    </font>
    <font>
      <sz val="9"/>
      <name val="宋体"/>
      <charset val="134"/>
    </font>
    <font>
      <b/>
      <sz val="16"/>
      <name val="Times New Roman"/>
      <charset val="134"/>
    </font>
    <font>
      <sz val="12"/>
      <name val="Times New Roman"/>
      <charset val="134"/>
    </font>
    <font>
      <sz val="11"/>
      <name val="Times New Roman"/>
      <charset val="134"/>
    </font>
    <font>
      <sz val="11"/>
      <name val="宋体"/>
      <charset val="134"/>
    </font>
    <font>
      <b/>
      <sz val="11"/>
      <name val="宋体"/>
      <charset val="134"/>
    </font>
    <font>
      <b/>
      <sz val="11"/>
      <name val="Times New Roman"/>
      <charset val="134"/>
    </font>
    <font>
      <sz val="10"/>
      <name val="宋体"/>
      <charset val="134"/>
    </font>
    <font>
      <sz val="9"/>
      <name val="Times New Roman"/>
      <charset val="134"/>
    </font>
    <font>
      <b/>
      <sz val="11"/>
      <color theme="1"/>
      <name val="宋体"/>
      <charset val="134"/>
      <scheme val="minor"/>
    </font>
    <font>
      <b/>
      <sz val="22"/>
      <color theme="1"/>
      <name val="宋体"/>
      <charset val="134"/>
      <scheme val="minor"/>
    </font>
    <font>
      <sz val="11"/>
      <name val="宋体"/>
      <charset val="134"/>
      <scheme val="minor"/>
    </font>
    <font>
      <sz val="11"/>
      <name val="Arial"/>
      <charset val="0"/>
    </font>
    <font>
      <sz val="11"/>
      <color theme="1"/>
      <name val="宋体"/>
      <charset val="134"/>
    </font>
    <font>
      <u/>
      <sz val="11"/>
      <name val="宋体"/>
      <charset val="134"/>
    </font>
    <font>
      <sz val="11"/>
      <name val="Times New Roman"/>
      <charset val="0"/>
    </font>
    <font>
      <b/>
      <sz val="9"/>
      <name val="宋体"/>
      <charset val="134"/>
    </font>
    <font>
      <b/>
      <sz val="11"/>
      <name val="宋体"/>
      <charset val="134"/>
      <scheme val="minor"/>
    </font>
    <font>
      <sz val="16"/>
      <name val="方正小标宋_GBK"/>
      <charset val="134"/>
    </font>
    <font>
      <sz val="12"/>
      <name val="宋体"/>
      <charset val="134"/>
    </font>
    <font>
      <b/>
      <sz val="16"/>
      <name val="宋体"/>
      <charset val="134"/>
    </font>
    <font>
      <sz val="16"/>
      <name val="Times New Roman"/>
      <charset val="134"/>
    </font>
    <font>
      <sz val="14"/>
      <name val="Times New Roman"/>
      <charset val="134"/>
    </font>
    <font>
      <b/>
      <sz val="10"/>
      <name val="宋体"/>
      <charset val="134"/>
    </font>
    <font>
      <b/>
      <sz val="12"/>
      <name val="Times New Roman"/>
      <charset val="134"/>
    </font>
    <font>
      <sz val="9"/>
      <name val="宋体"/>
      <charset val="134"/>
      <scheme val="minor"/>
    </font>
    <font>
      <b/>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33" fillId="5" borderId="0" applyNumberFormat="0" applyBorder="0" applyAlignment="0" applyProtection="0">
      <alignment vertical="center"/>
    </xf>
    <xf numFmtId="0" fontId="34"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7" borderId="0" applyNumberFormat="0" applyBorder="0" applyAlignment="0" applyProtection="0">
      <alignment vertical="center"/>
    </xf>
    <xf numFmtId="0" fontId="35" fillId="8" borderId="0" applyNumberFormat="0" applyBorder="0" applyAlignment="0" applyProtection="0">
      <alignment vertical="center"/>
    </xf>
    <xf numFmtId="43" fontId="0" fillId="0" borderId="0" applyFont="0" applyFill="0" applyBorder="0" applyAlignment="0" applyProtection="0">
      <alignment vertical="center"/>
    </xf>
    <xf numFmtId="0" fontId="36" fillId="9"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0" borderId="15" applyNumberFormat="0" applyFont="0" applyAlignment="0" applyProtection="0">
      <alignment vertical="center"/>
    </xf>
    <xf numFmtId="0" fontId="36" fillId="11"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5" fillId="0" borderId="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6" applyNumberFormat="0" applyFill="0" applyAlignment="0" applyProtection="0">
      <alignment vertical="center"/>
    </xf>
    <xf numFmtId="0" fontId="44" fillId="0" borderId="16" applyNumberFormat="0" applyFill="0" applyAlignment="0" applyProtection="0">
      <alignment vertical="center"/>
    </xf>
    <xf numFmtId="0" fontId="36" fillId="12" borderId="0" applyNumberFormat="0" applyBorder="0" applyAlignment="0" applyProtection="0">
      <alignment vertical="center"/>
    </xf>
    <xf numFmtId="0" fontId="39" fillId="0" borderId="17" applyNumberFormat="0" applyFill="0" applyAlignment="0" applyProtection="0">
      <alignment vertical="center"/>
    </xf>
    <xf numFmtId="0" fontId="36" fillId="13" borderId="0" applyNumberFormat="0" applyBorder="0" applyAlignment="0" applyProtection="0">
      <alignment vertical="center"/>
    </xf>
    <xf numFmtId="0" fontId="45" fillId="14" borderId="18" applyNumberFormat="0" applyAlignment="0" applyProtection="0">
      <alignment vertical="center"/>
    </xf>
    <xf numFmtId="0" fontId="8" fillId="0" borderId="0"/>
    <xf numFmtId="0" fontId="46" fillId="14" borderId="14" applyNumberFormat="0" applyAlignment="0" applyProtection="0">
      <alignment vertical="center"/>
    </xf>
    <xf numFmtId="0" fontId="47" fillId="15" borderId="19" applyNumberFormat="0" applyAlignment="0" applyProtection="0">
      <alignment vertical="center"/>
    </xf>
    <xf numFmtId="0" fontId="33" fillId="16" borderId="0" applyNumberFormat="0" applyBorder="0" applyAlignment="0" applyProtection="0">
      <alignment vertical="center"/>
    </xf>
    <xf numFmtId="0" fontId="36" fillId="17" borderId="0" applyNumberFormat="0" applyBorder="0" applyAlignment="0" applyProtection="0">
      <alignment vertical="center"/>
    </xf>
    <xf numFmtId="0" fontId="48" fillId="0" borderId="20" applyNumberFormat="0" applyFill="0" applyAlignment="0" applyProtection="0">
      <alignment vertical="center"/>
    </xf>
    <xf numFmtId="0" fontId="49" fillId="0" borderId="21" applyNumberFormat="0" applyFill="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33" fillId="20" borderId="0" applyNumberFormat="0" applyBorder="0" applyAlignment="0" applyProtection="0">
      <alignment vertical="center"/>
    </xf>
    <xf numFmtId="0" fontId="36"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6" fillId="30" borderId="0" applyNumberFormat="0" applyBorder="0" applyAlignment="0" applyProtection="0">
      <alignment vertical="center"/>
    </xf>
    <xf numFmtId="0" fontId="33"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25" fillId="0" borderId="0">
      <alignment vertical="center"/>
    </xf>
    <xf numFmtId="0" fontId="33" fillId="34" borderId="0" applyNumberFormat="0" applyBorder="0" applyAlignment="0" applyProtection="0">
      <alignment vertical="center"/>
    </xf>
    <xf numFmtId="0" fontId="36" fillId="35" borderId="0" applyNumberFormat="0" applyBorder="0" applyAlignment="0" applyProtection="0">
      <alignment vertical="center"/>
    </xf>
    <xf numFmtId="0" fontId="52" fillId="0" borderId="0" applyBorder="0">
      <alignment vertical="center"/>
    </xf>
    <xf numFmtId="0" fontId="0" fillId="0" borderId="0">
      <alignment vertical="center"/>
    </xf>
    <xf numFmtId="0" fontId="25" fillId="0" borderId="0"/>
    <xf numFmtId="0" fontId="25" fillId="0" borderId="0"/>
    <xf numFmtId="0" fontId="6" fillId="0" borderId="0">
      <alignment vertical="center"/>
    </xf>
    <xf numFmtId="0" fontId="25" fillId="0" borderId="0">
      <alignment vertical="center"/>
    </xf>
  </cellStyleXfs>
  <cellXfs count="268">
    <xf numFmtId="0" fontId="0" fillId="0" borderId="0" xfId="0">
      <alignment vertical="center"/>
    </xf>
    <xf numFmtId="0" fontId="1" fillId="0" borderId="0" xfId="0" applyFont="1" applyAlignment="1"/>
    <xf numFmtId="0" fontId="0" fillId="0" borderId="0" xfId="0" applyAlignment="1"/>
    <xf numFmtId="0" fontId="2" fillId="0" borderId="0" xfId="4" applyNumberFormat="1" applyFont="1" applyFill="1" applyAlignment="1" applyProtection="1">
      <alignment horizontal="center" vertical="center"/>
    </xf>
    <xf numFmtId="0" fontId="3" fillId="0" borderId="0" xfId="0" applyFont="1" applyAlignment="1"/>
    <xf numFmtId="0" fontId="4" fillId="0" borderId="0" xfId="0" applyFont="1" applyAlignment="1"/>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 fontId="3" fillId="0" borderId="3" xfId="0" applyNumberFormat="1" applyFont="1" applyFill="1" applyBorder="1" applyAlignment="1">
      <alignment horizontal="center" vertical="center" shrinkToFit="1"/>
    </xf>
    <xf numFmtId="4" fontId="3" fillId="0" borderId="4" xfId="0" applyNumberFormat="1" applyFont="1" applyFill="1" applyBorder="1" applyAlignment="1">
      <alignment horizontal="center" vertical="center" shrinkToFit="1"/>
    </xf>
    <xf numFmtId="0" fontId="3" fillId="0" borderId="0" xfId="0" applyFont="1" applyAlignment="1">
      <alignment horizontal="left" vertical="center" wrapText="1"/>
    </xf>
    <xf numFmtId="0" fontId="3" fillId="0" borderId="0" xfId="0" applyFont="1" applyAlignment="1">
      <alignment horizontal="right"/>
    </xf>
    <xf numFmtId="0" fontId="6" fillId="0" borderId="0" xfId="0" applyFont="1" applyFill="1" applyAlignment="1"/>
    <xf numFmtId="0" fontId="2" fillId="0" borderId="0" xfId="4" applyNumberFormat="1" applyFont="1" applyFill="1" applyBorder="1" applyAlignment="1" applyProtection="1">
      <alignment horizontal="center" vertical="center"/>
    </xf>
    <xf numFmtId="0" fontId="7" fillId="0" borderId="0" xfId="4" applyNumberFormat="1" applyFont="1" applyFill="1" applyBorder="1" applyAlignment="1" applyProtection="1">
      <alignment horizontal="center" vertical="center"/>
    </xf>
    <xf numFmtId="0" fontId="8" fillId="0" borderId="0" xfId="0" applyFont="1" applyFill="1" applyAlignment="1"/>
    <xf numFmtId="0" fontId="9" fillId="0" borderId="0" xfId="4" applyNumberFormat="1" applyFont="1" applyFill="1" applyBorder="1" applyAlignment="1" applyProtection="1">
      <alignment vertical="center"/>
    </xf>
    <xf numFmtId="0" fontId="10" fillId="0" borderId="0" xfId="4" applyNumberFormat="1" applyFont="1" applyFill="1" applyBorder="1" applyAlignment="1" applyProtection="1">
      <alignment horizontal="right"/>
    </xf>
    <xf numFmtId="0" fontId="11" fillId="0" borderId="5" xfId="0" applyFont="1" applyFill="1" applyBorder="1" applyAlignment="1">
      <alignment horizontal="center" vertical="center"/>
    </xf>
    <xf numFmtId="0" fontId="12" fillId="0" borderId="0" xfId="0" applyFont="1" applyFill="1" applyAlignment="1"/>
    <xf numFmtId="49" fontId="10" fillId="0" borderId="5" xfId="0" applyNumberFormat="1" applyFont="1" applyFill="1" applyBorder="1" applyAlignment="1">
      <alignment horizontal="justify" vertical="center"/>
    </xf>
    <xf numFmtId="2" fontId="9" fillId="0" borderId="5" xfId="0" applyNumberFormat="1" applyFont="1" applyFill="1" applyBorder="1" applyAlignment="1" applyProtection="1">
      <alignment horizontal="right" vertical="center" wrapText="1"/>
    </xf>
    <xf numFmtId="49" fontId="9" fillId="0" borderId="5" xfId="0" applyNumberFormat="1" applyFont="1" applyFill="1" applyBorder="1" applyAlignment="1">
      <alignment horizontal="justify" vertical="center"/>
    </xf>
    <xf numFmtId="0" fontId="13" fillId="0" borderId="6" xfId="0" applyNumberFormat="1" applyFont="1" applyFill="1" applyBorder="1" applyAlignment="1">
      <alignment horizontal="left" vertical="center" wrapText="1"/>
    </xf>
    <xf numFmtId="0" fontId="14" fillId="0" borderId="0" xfId="0" applyNumberFormat="1" applyFont="1" applyFill="1" applyAlignment="1">
      <alignment horizontal="left" vertical="center" wrapText="1"/>
    </xf>
    <xf numFmtId="0" fontId="0" fillId="0" borderId="0" xfId="0" applyFill="1" applyBorder="1" applyAlignment="1"/>
    <xf numFmtId="0" fontId="15" fillId="0" borderId="0" xfId="0" applyFont="1" applyFill="1" applyBorder="1" applyAlignment="1"/>
    <xf numFmtId="0" fontId="0" fillId="0" borderId="0" xfId="0" applyFill="1" applyBorder="1" applyAlignment="1">
      <alignment wrapText="1"/>
    </xf>
    <xf numFmtId="178" fontId="0" fillId="0" borderId="0" xfId="0" applyNumberFormat="1" applyFill="1" applyBorder="1" applyAlignment="1"/>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78" fontId="16"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5" xfId="0" applyFont="1" applyFill="1" applyBorder="1" applyAlignment="1">
      <alignment horizontal="center" vertical="center"/>
    </xf>
    <xf numFmtId="178" fontId="15" fillId="0" borderId="5"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wrapText="1"/>
    </xf>
    <xf numFmtId="179" fontId="17" fillId="0" borderId="5" xfId="0" applyNumberFormat="1" applyFont="1" applyFill="1" applyBorder="1" applyAlignment="1">
      <alignment horizontal="center" vertical="center"/>
    </xf>
    <xf numFmtId="0" fontId="0" fillId="0" borderId="8"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1" fillId="0" borderId="5" xfId="0" applyNumberFormat="1" applyFont="1" applyFill="1" applyBorder="1" applyAlignment="1">
      <alignment horizontal="center" vertical="center"/>
    </xf>
    <xf numFmtId="0" fontId="19" fillId="0" borderId="8" xfId="0" applyFont="1" applyFill="1" applyBorder="1" applyAlignment="1">
      <alignment horizontal="center" vertical="center" wrapText="1"/>
    </xf>
    <xf numFmtId="0" fontId="20" fillId="0" borderId="5" xfId="10" applyFont="1" applyBorder="1" applyAlignment="1" applyProtection="1">
      <alignment horizontal="center" vertical="center" wrapText="1"/>
    </xf>
    <xf numFmtId="0" fontId="0" fillId="0" borderId="5" xfId="0" applyFill="1" applyBorder="1" applyAlignment="1"/>
    <xf numFmtId="0" fontId="22" fillId="0" borderId="0" xfId="0" applyFont="1" applyFill="1" applyAlignment="1"/>
    <xf numFmtId="0" fontId="2" fillId="0" borderId="0" xfId="26" applyFont="1" applyBorder="1" applyAlignment="1">
      <alignment horizontal="center" vertical="center"/>
    </xf>
    <xf numFmtId="0" fontId="7" fillId="0" borderId="0" xfId="26" applyFont="1" applyBorder="1" applyAlignment="1">
      <alignment horizontal="center" vertical="center"/>
    </xf>
    <xf numFmtId="0" fontId="9" fillId="0" borderId="0" xfId="26" applyFont="1" applyBorder="1" applyAlignment="1">
      <alignment horizontal="center" vertical="center"/>
    </xf>
    <xf numFmtId="176" fontId="9" fillId="0" borderId="0" xfId="26" applyNumberFormat="1" applyFont="1" applyBorder="1" applyAlignment="1">
      <alignment horizontal="right" vertical="center"/>
    </xf>
    <xf numFmtId="0" fontId="23" fillId="0" borderId="5" xfId="26" applyFont="1" applyBorder="1" applyAlignment="1">
      <alignment horizontal="center" vertical="center" wrapText="1"/>
    </xf>
    <xf numFmtId="176" fontId="23" fillId="0" borderId="5" xfId="26" applyNumberFormat="1" applyFont="1" applyBorder="1" applyAlignment="1">
      <alignment horizontal="center" vertical="center" wrapText="1"/>
    </xf>
    <xf numFmtId="0" fontId="23" fillId="0" borderId="5" xfId="26" applyFont="1" applyBorder="1" applyAlignment="1">
      <alignment horizontal="left" vertical="center" wrapText="1" indent="1"/>
    </xf>
    <xf numFmtId="180" fontId="23" fillId="0" borderId="5" xfId="26" applyNumberFormat="1" applyFont="1" applyBorder="1" applyAlignment="1">
      <alignment horizontal="center" vertical="center" wrapText="1"/>
    </xf>
    <xf numFmtId="0" fontId="23" fillId="0" borderId="5" xfId="55" applyFont="1" applyBorder="1" applyAlignment="1">
      <alignment horizontal="left" vertical="center" indent="2"/>
    </xf>
    <xf numFmtId="180" fontId="23" fillId="0" borderId="5" xfId="54" applyNumberFormat="1" applyFont="1" applyBorder="1" applyAlignment="1">
      <alignment horizontal="center" vertical="center"/>
    </xf>
    <xf numFmtId="0" fontId="17" fillId="2" borderId="5" xfId="55" applyNumberFormat="1" applyFont="1" applyFill="1" applyBorder="1" applyAlignment="1" applyProtection="1">
      <alignment horizontal="left" vertical="center" indent="3"/>
    </xf>
    <xf numFmtId="180" fontId="17" fillId="0" borderId="5" xfId="54" applyNumberFormat="1" applyFont="1" applyBorder="1" applyAlignment="1">
      <alignment horizontal="center" vertical="center"/>
    </xf>
    <xf numFmtId="0" fontId="17" fillId="0" borderId="5" xfId="55" applyNumberFormat="1" applyFont="1" applyFill="1" applyBorder="1" applyAlignment="1" applyProtection="1">
      <alignment horizontal="left" vertical="center" indent="3"/>
    </xf>
    <xf numFmtId="0" fontId="2" fillId="0" borderId="0" xfId="57" applyNumberFormat="1" applyFont="1" applyFill="1" applyBorder="1" applyAlignment="1" applyProtection="1">
      <alignment horizontal="center" vertical="center"/>
    </xf>
    <xf numFmtId="0" fontId="7" fillId="0" borderId="0" xfId="57" applyNumberFormat="1" applyFont="1" applyFill="1" applyBorder="1" applyAlignment="1" applyProtection="1">
      <alignment horizontal="center" vertical="center"/>
    </xf>
    <xf numFmtId="0" fontId="8" fillId="0" borderId="0" xfId="26" applyFont="1" applyBorder="1" applyAlignment="1">
      <alignment horizontal="center" vertical="center"/>
    </xf>
    <xf numFmtId="181" fontId="9" fillId="0" borderId="0" xfId="26" applyNumberFormat="1" applyFont="1" applyBorder="1" applyAlignment="1">
      <alignment horizontal="right" vertical="center"/>
    </xf>
    <xf numFmtId="0" fontId="23" fillId="0" borderId="5" xfId="26" applyFont="1" applyFill="1" applyBorder="1" applyAlignment="1">
      <alignment horizontal="center" vertical="center" wrapText="1"/>
    </xf>
    <xf numFmtId="181" fontId="23" fillId="0" borderId="5" xfId="26" applyNumberFormat="1" applyFont="1" applyFill="1" applyBorder="1" applyAlignment="1">
      <alignment horizontal="center" vertical="center" wrapText="1"/>
    </xf>
    <xf numFmtId="0" fontId="23" fillId="0" borderId="5" xfId="26" applyFont="1" applyFill="1" applyBorder="1" applyAlignment="1">
      <alignment horizontal="left" vertical="center" wrapText="1" indent="1"/>
    </xf>
    <xf numFmtId="182" fontId="23" fillId="0" borderId="5" xfId="26" applyNumberFormat="1" applyFont="1" applyFill="1" applyBorder="1" applyAlignment="1">
      <alignment horizontal="center" vertical="center" wrapText="1"/>
    </xf>
    <xf numFmtId="0" fontId="23" fillId="0" borderId="5" xfId="55" applyFont="1" applyFill="1" applyBorder="1" applyAlignment="1">
      <alignment horizontal="left" vertical="center" indent="2"/>
    </xf>
    <xf numFmtId="182" fontId="23" fillId="0" borderId="5" xfId="26" applyNumberFormat="1" applyFont="1" applyFill="1" applyBorder="1" applyAlignment="1">
      <alignment horizontal="center" vertical="center"/>
    </xf>
    <xf numFmtId="182" fontId="17" fillId="0" borderId="5" xfId="26" applyNumberFormat="1" applyFont="1" applyFill="1" applyBorder="1" applyAlignment="1">
      <alignment horizontal="center" vertical="center"/>
    </xf>
    <xf numFmtId="0" fontId="17" fillId="0" borderId="5" xfId="55" applyFont="1" applyFill="1" applyBorder="1" applyAlignment="1">
      <alignment horizontal="left" vertical="center" indent="3"/>
    </xf>
    <xf numFmtId="0" fontId="17" fillId="0" borderId="5" xfId="55" applyNumberFormat="1" applyFont="1" applyFill="1" applyBorder="1" applyAlignment="1" applyProtection="1">
      <alignment horizontal="left" vertical="center" wrapText="1" indent="3"/>
    </xf>
    <xf numFmtId="2" fontId="2" fillId="0" borderId="0" xfId="0" applyNumberFormat="1" applyFont="1" applyFill="1" applyAlignment="1" applyProtection="1">
      <alignment horizontal="center" vertical="center"/>
    </xf>
    <xf numFmtId="2" fontId="7" fillId="0" borderId="0" xfId="0" applyNumberFormat="1" applyFont="1" applyFill="1" applyAlignment="1" applyProtection="1">
      <alignment horizontal="center" vertical="center"/>
    </xf>
    <xf numFmtId="2" fontId="24" fillId="0" borderId="0" xfId="0" applyNumberFormat="1" applyFont="1" applyFill="1" applyAlignment="1" applyProtection="1">
      <alignment horizontal="center" vertical="center"/>
    </xf>
    <xf numFmtId="31" fontId="9" fillId="0" borderId="0" xfId="0" applyNumberFormat="1" applyFont="1" applyFill="1" applyAlignment="1" applyProtection="1">
      <alignment horizontal="left"/>
    </xf>
    <xf numFmtId="2" fontId="9" fillId="0" borderId="0" xfId="0" applyNumberFormat="1" applyFont="1" applyFill="1" applyAlignment="1"/>
    <xf numFmtId="2" fontId="10" fillId="0" borderId="0" xfId="0" applyNumberFormat="1" applyFont="1" applyFill="1" applyAlignment="1" applyProtection="1">
      <alignment horizontal="center" vertical="center"/>
    </xf>
    <xf numFmtId="2" fontId="23" fillId="0" borderId="5" xfId="0" applyNumberFormat="1" applyFont="1" applyFill="1" applyBorder="1" applyAlignment="1" applyProtection="1">
      <alignment horizontal="center" vertical="center" wrapText="1"/>
    </xf>
    <xf numFmtId="2" fontId="23" fillId="0" borderId="9" xfId="0" applyNumberFormat="1" applyFont="1" applyFill="1" applyBorder="1" applyAlignment="1" applyProtection="1">
      <alignment horizontal="center" vertical="center" wrapText="1"/>
    </xf>
    <xf numFmtId="2" fontId="11" fillId="0" borderId="0" xfId="0" applyNumberFormat="1" applyFont="1" applyFill="1" applyBorder="1" applyAlignment="1" applyProtection="1">
      <alignment horizontal="center" vertical="center" wrapText="1"/>
    </xf>
    <xf numFmtId="49" fontId="17" fillId="0" borderId="5" xfId="0" applyNumberFormat="1" applyFont="1" applyFill="1" applyBorder="1" applyAlignment="1" applyProtection="1">
      <alignment horizontal="center" vertical="center" wrapText="1"/>
    </xf>
    <xf numFmtId="2" fontId="17" fillId="0" borderId="5" xfId="0" applyNumberFormat="1" applyFont="1" applyFill="1" applyBorder="1" applyAlignment="1" applyProtection="1">
      <alignment horizontal="center" vertical="center" wrapText="1"/>
    </xf>
    <xf numFmtId="183" fontId="10" fillId="0" borderId="0" xfId="56" applyNumberFormat="1" applyFont="1" applyFill="1" applyBorder="1" applyAlignment="1" applyProtection="1">
      <alignment vertical="center" wrapText="1"/>
    </xf>
    <xf numFmtId="2" fontId="17" fillId="0" borderId="5" xfId="0" applyNumberFormat="1" applyFont="1" applyFill="1" applyBorder="1" applyAlignment="1" applyProtection="1">
      <alignment vertical="center" wrapText="1"/>
    </xf>
    <xf numFmtId="2" fontId="10" fillId="0" borderId="0" xfId="0" applyNumberFormat="1" applyFont="1" applyFill="1" applyBorder="1" applyAlignment="1" applyProtection="1">
      <alignment horizontal="center" vertical="center" wrapText="1"/>
    </xf>
    <xf numFmtId="0" fontId="10" fillId="0" borderId="0" xfId="0" applyFont="1" applyFill="1" applyAlignment="1">
      <alignment horizontal="left"/>
    </xf>
    <xf numFmtId="0" fontId="25" fillId="0" borderId="0" xfId="0" applyFont="1" applyFill="1" applyAlignment="1">
      <alignment horizontal="center" vertical="center"/>
    </xf>
    <xf numFmtId="0" fontId="10" fillId="0" borderId="0" xfId="0" applyFont="1" applyFill="1" applyAlignment="1">
      <alignment vertical="center"/>
    </xf>
    <xf numFmtId="2" fontId="10" fillId="0" borderId="0" xfId="0" applyNumberFormat="1" applyFont="1" applyFill="1" applyAlignment="1">
      <alignment vertical="center"/>
    </xf>
    <xf numFmtId="0" fontId="26" fillId="0" borderId="0" xfId="0" applyFont="1" applyFill="1" applyAlignment="1">
      <alignment horizontal="center" vertical="center"/>
    </xf>
    <xf numFmtId="0" fontId="7" fillId="0" borderId="0" xfId="0" applyFont="1" applyFill="1" applyAlignment="1">
      <alignment horizontal="center" vertical="center"/>
    </xf>
    <xf numFmtId="0" fontId="11"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left" vertical="center"/>
    </xf>
    <xf numFmtId="0" fontId="10" fillId="0" borderId="5" xfId="0" applyNumberFormat="1" applyFont="1" applyFill="1" applyBorder="1" applyAlignment="1" applyProtection="1">
      <alignment horizontal="right" vertical="center"/>
    </xf>
    <xf numFmtId="3" fontId="10" fillId="0" borderId="5" xfId="0" applyNumberFormat="1" applyFont="1" applyFill="1" applyBorder="1" applyAlignment="1" applyProtection="1">
      <alignment horizontal="right" vertical="center"/>
    </xf>
    <xf numFmtId="0" fontId="11" fillId="0" borderId="5"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left" vertical="center"/>
    </xf>
    <xf numFmtId="0" fontId="22" fillId="0" borderId="0" xfId="0" applyFont="1" applyFill="1" applyAlignment="1">
      <alignment horizontal="center"/>
    </xf>
    <xf numFmtId="0" fontId="6" fillId="0" borderId="0" xfId="0" applyFont="1" applyFill="1" applyAlignment="1">
      <alignment horizontal="center"/>
    </xf>
    <xf numFmtId="0" fontId="11" fillId="0" borderId="0"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xf>
    <xf numFmtId="3" fontId="11" fillId="0" borderId="5" xfId="0" applyNumberFormat="1" applyFont="1" applyFill="1" applyBorder="1" applyAlignment="1" applyProtection="1">
      <alignment horizontal="right" vertical="center"/>
    </xf>
    <xf numFmtId="3" fontId="10" fillId="0" borderId="5" xfId="0" applyNumberFormat="1" applyFont="1" applyFill="1" applyBorder="1" applyAlignment="1" applyProtection="1">
      <alignment horizontal="center" vertical="center"/>
    </xf>
    <xf numFmtId="0" fontId="10" fillId="0" borderId="0" xfId="0" applyFont="1" applyFill="1" applyAlignment="1">
      <alignment horizontal="center"/>
    </xf>
    <xf numFmtId="0" fontId="0" fillId="0" borderId="0" xfId="0" applyAlignment="1">
      <alignment horizontal="center" vertical="center"/>
    </xf>
    <xf numFmtId="2" fontId="27" fillId="0" borderId="0" xfId="0" applyNumberFormat="1" applyFont="1" applyFill="1" applyAlignment="1" applyProtection="1">
      <alignment horizontal="center" vertical="center"/>
    </xf>
    <xf numFmtId="31" fontId="9" fillId="0" borderId="0" xfId="0" applyNumberFormat="1" applyFont="1" applyAlignment="1" applyProtection="1">
      <alignment horizontal="left"/>
    </xf>
    <xf numFmtId="2" fontId="27" fillId="0" borderId="0" xfId="0" applyNumberFormat="1" applyFont="1" applyBorder="1" applyAlignment="1"/>
    <xf numFmtId="2" fontId="27" fillId="0" borderId="0" xfId="0" applyNumberFormat="1" applyFont="1" applyAlignment="1" applyProtection="1">
      <alignment horizontal="left"/>
    </xf>
    <xf numFmtId="0" fontId="8" fillId="0" borderId="0" xfId="0" applyFont="1" applyFill="1" applyAlignment="1">
      <alignment vertical="center"/>
    </xf>
    <xf numFmtId="2" fontId="9" fillId="0" borderId="0" xfId="0" applyNumberFormat="1" applyFont="1" applyBorder="1" applyAlignment="1">
      <alignment horizontal="center" vertical="center"/>
    </xf>
    <xf numFmtId="2" fontId="12" fillId="0" borderId="5" xfId="0" applyNumberFormat="1" applyFont="1" applyBorder="1" applyAlignment="1" applyProtection="1">
      <alignment horizontal="center" vertical="center" wrapText="1"/>
    </xf>
    <xf numFmtId="2" fontId="12" fillId="0" borderId="5" xfId="0" applyNumberFormat="1" applyFont="1" applyFill="1" applyBorder="1" applyAlignment="1" applyProtection="1">
      <alignment horizontal="center" vertical="center" wrapText="1"/>
    </xf>
    <xf numFmtId="2" fontId="12" fillId="0" borderId="5" xfId="0" applyNumberFormat="1" applyFont="1" applyBorder="1" applyAlignment="1">
      <alignment horizontal="center" vertical="center" wrapText="1"/>
    </xf>
    <xf numFmtId="49" fontId="9" fillId="0" borderId="5" xfId="0" applyNumberFormat="1" applyFont="1" applyFill="1" applyBorder="1" applyAlignment="1" applyProtection="1">
      <alignment horizontal="center" vertical="center" wrapText="1"/>
    </xf>
    <xf numFmtId="0" fontId="0" fillId="0" borderId="0" xfId="0" applyFont="1" applyFill="1" applyAlignment="1">
      <alignment vertical="center"/>
    </xf>
    <xf numFmtId="49" fontId="2" fillId="0" borderId="0" xfId="56" applyNumberFormat="1" applyFont="1" applyFill="1" applyAlignment="1">
      <alignment horizontal="center" vertical="center"/>
    </xf>
    <xf numFmtId="49" fontId="7" fillId="0" borderId="0" xfId="56" applyNumberFormat="1" applyFont="1" applyFill="1" applyAlignment="1">
      <alignment horizontal="center" vertical="center"/>
    </xf>
    <xf numFmtId="0" fontId="9" fillId="0" borderId="0" xfId="0" applyFont="1" applyFill="1" applyAlignment="1">
      <alignment vertical="center"/>
    </xf>
    <xf numFmtId="0" fontId="22" fillId="0" borderId="0" xfId="0" applyFont="1" applyFill="1" applyAlignment="1">
      <alignment horizontal="right"/>
    </xf>
    <xf numFmtId="49" fontId="23" fillId="0" borderId="10" xfId="56" applyNumberFormat="1" applyFont="1" applyFill="1" applyBorder="1" applyAlignment="1">
      <alignment horizontal="center" vertical="center"/>
    </xf>
    <xf numFmtId="2" fontId="23" fillId="0" borderId="5" xfId="0" applyNumberFormat="1" applyFont="1" applyFill="1" applyBorder="1" applyAlignment="1">
      <alignment horizontal="center" vertical="center" wrapText="1"/>
    </xf>
    <xf numFmtId="0" fontId="17" fillId="0" borderId="5" xfId="0" applyNumberFormat="1" applyFont="1" applyFill="1" applyBorder="1" applyAlignment="1" applyProtection="1">
      <alignment vertical="center"/>
    </xf>
    <xf numFmtId="3" fontId="17" fillId="0" borderId="5" xfId="0" applyNumberFormat="1" applyFont="1" applyFill="1" applyBorder="1" applyAlignment="1" applyProtection="1">
      <alignment horizontal="center" vertical="center"/>
    </xf>
    <xf numFmtId="0" fontId="17" fillId="0" borderId="5" xfId="0" applyNumberFormat="1" applyFont="1" applyFill="1" applyBorder="1" applyAlignment="1" applyProtection="1">
      <alignment horizontal="left" vertical="center"/>
    </xf>
    <xf numFmtId="49" fontId="17" fillId="0" borderId="9" xfId="56" applyNumberFormat="1" applyFont="1" applyFill="1" applyBorder="1" applyAlignment="1" applyProtection="1">
      <alignment horizontal="left" vertical="center"/>
    </xf>
    <xf numFmtId="49" fontId="23" fillId="0" borderId="9" xfId="56" applyNumberFormat="1" applyFont="1" applyFill="1" applyBorder="1" applyAlignment="1" applyProtection="1">
      <alignment horizontal="center" vertical="center"/>
    </xf>
    <xf numFmtId="0" fontId="10" fillId="0" borderId="0" xfId="0" applyFont="1" applyFill="1" applyAlignment="1">
      <alignment horizontal="left" vertical="center"/>
    </xf>
    <xf numFmtId="0" fontId="6" fillId="3" borderId="0" xfId="0" applyFont="1" applyFill="1" applyAlignment="1"/>
    <xf numFmtId="2" fontId="2" fillId="3" borderId="0" xfId="0" applyNumberFormat="1" applyFont="1" applyFill="1" applyAlignment="1" applyProtection="1">
      <alignment horizontal="center" vertical="center"/>
    </xf>
    <xf numFmtId="31" fontId="28" fillId="3" borderId="0" xfId="0" applyNumberFormat="1" applyFont="1" applyFill="1" applyBorder="1" applyAlignment="1" applyProtection="1">
      <alignment horizontal="left"/>
    </xf>
    <xf numFmtId="2" fontId="11" fillId="3" borderId="0" xfId="0" applyNumberFormat="1" applyFont="1" applyFill="1" applyBorder="1" applyAlignment="1">
      <alignment horizontal="right" vertical="center"/>
    </xf>
    <xf numFmtId="0" fontId="29" fillId="3" borderId="5" xfId="0" applyNumberFormat="1" applyFont="1" applyFill="1" applyBorder="1" applyAlignment="1" applyProtection="1">
      <alignment horizontal="center" vertical="center"/>
    </xf>
    <xf numFmtId="0" fontId="29" fillId="3" borderId="5" xfId="0" applyNumberFormat="1" applyFont="1" applyFill="1" applyBorder="1" applyAlignment="1" applyProtection="1">
      <alignment horizontal="left" vertical="center"/>
    </xf>
    <xf numFmtId="3" fontId="29" fillId="3" borderId="5" xfId="0" applyNumberFormat="1" applyFont="1" applyFill="1" applyBorder="1" applyAlignment="1" applyProtection="1">
      <alignment horizontal="right" vertical="center"/>
    </xf>
    <xf numFmtId="0" fontId="13" fillId="3" borderId="5" xfId="0" applyNumberFormat="1" applyFont="1" applyFill="1" applyBorder="1" applyAlignment="1" applyProtection="1">
      <alignment horizontal="left" vertical="center"/>
    </xf>
    <xf numFmtId="0" fontId="29" fillId="3" borderId="5" xfId="0" applyNumberFormat="1" applyFont="1" applyFill="1" applyBorder="1" applyAlignment="1" applyProtection="1">
      <alignment vertical="center"/>
    </xf>
    <xf numFmtId="3" fontId="13" fillId="3" borderId="5" xfId="0" applyNumberFormat="1" applyFont="1" applyFill="1" applyBorder="1" applyAlignment="1" applyProtection="1">
      <alignment horizontal="right" vertical="center"/>
    </xf>
    <xf numFmtId="0" fontId="13" fillId="3" borderId="5" xfId="0" applyNumberFormat="1" applyFont="1" applyFill="1" applyBorder="1" applyAlignment="1" applyProtection="1">
      <alignment vertical="center"/>
    </xf>
    <xf numFmtId="178" fontId="6" fillId="0" borderId="0" xfId="0" applyNumberFormat="1" applyFont="1" applyFill="1" applyAlignment="1"/>
    <xf numFmtId="178" fontId="7" fillId="0" borderId="0" xfId="56" applyNumberFormat="1" applyFont="1" applyFill="1" applyAlignment="1">
      <alignment horizontal="center" vertical="center"/>
    </xf>
    <xf numFmtId="2" fontId="27" fillId="0" borderId="0" xfId="0" applyNumberFormat="1" applyFont="1" applyFill="1" applyBorder="1" applyAlignment="1"/>
    <xf numFmtId="2" fontId="27" fillId="0" borderId="0" xfId="0" applyNumberFormat="1" applyFont="1" applyFill="1" applyAlignment="1" applyProtection="1">
      <alignment horizontal="left"/>
    </xf>
    <xf numFmtId="178" fontId="9" fillId="0" borderId="0" xfId="0" applyNumberFormat="1" applyFont="1" applyFill="1" applyBorder="1" applyAlignment="1">
      <alignment horizontal="center" vertical="center"/>
    </xf>
    <xf numFmtId="0" fontId="23" fillId="0" borderId="5" xfId="0" applyFont="1" applyFill="1" applyBorder="1" applyAlignment="1">
      <alignment horizontal="center" vertical="center"/>
    </xf>
    <xf numFmtId="178" fontId="23" fillId="0" borderId="5" xfId="0" applyNumberFormat="1" applyFont="1" applyFill="1" applyBorder="1" applyAlignment="1" applyProtection="1">
      <alignment horizontal="center" vertical="center" wrapText="1"/>
    </xf>
    <xf numFmtId="178" fontId="17" fillId="0" borderId="5" xfId="0" applyNumberFormat="1" applyFont="1" applyFill="1" applyBorder="1" applyAlignment="1" applyProtection="1">
      <alignment horizontal="center" vertical="center"/>
    </xf>
    <xf numFmtId="3" fontId="23" fillId="0" borderId="5" xfId="0" applyNumberFormat="1" applyFont="1" applyFill="1" applyBorder="1" applyAlignment="1" applyProtection="1">
      <alignment horizontal="center" vertical="center"/>
    </xf>
    <xf numFmtId="178" fontId="23" fillId="0" borderId="5" xfId="0" applyNumberFormat="1" applyFont="1" applyFill="1" applyBorder="1" applyAlignment="1" applyProtection="1">
      <alignment horizontal="center" vertical="center"/>
    </xf>
    <xf numFmtId="49" fontId="23" fillId="0" borderId="10" xfId="56" applyNumberFormat="1" applyFont="1" applyFill="1" applyBorder="1" applyAlignment="1" applyProtection="1">
      <alignment horizontal="left" vertical="center"/>
    </xf>
    <xf numFmtId="0" fontId="17" fillId="0" borderId="5" xfId="0" applyFont="1" applyFill="1" applyBorder="1" applyAlignment="1">
      <alignment horizontal="center"/>
    </xf>
    <xf numFmtId="177" fontId="17" fillId="0" borderId="5" xfId="0" applyNumberFormat="1" applyFont="1" applyFill="1" applyBorder="1" applyAlignment="1" applyProtection="1">
      <alignment horizontal="center" vertical="center"/>
    </xf>
    <xf numFmtId="49" fontId="23" fillId="0" borderId="5" xfId="56" applyNumberFormat="1" applyFont="1" applyFill="1" applyBorder="1" applyAlignment="1" applyProtection="1">
      <alignment horizontal="left" vertical="center"/>
    </xf>
    <xf numFmtId="49" fontId="17" fillId="0" borderId="10" xfId="56" applyNumberFormat="1" applyFont="1" applyFill="1" applyBorder="1" applyAlignment="1" applyProtection="1">
      <alignment horizontal="left" vertical="center"/>
    </xf>
    <xf numFmtId="178" fontId="17" fillId="0" borderId="5" xfId="0" applyNumberFormat="1" applyFont="1" applyFill="1" applyBorder="1" applyAlignment="1">
      <alignment horizontal="center"/>
    </xf>
    <xf numFmtId="49" fontId="17" fillId="0" borderId="5" xfId="56" applyNumberFormat="1" applyFont="1" applyFill="1" applyBorder="1" applyAlignment="1" applyProtection="1">
      <alignment horizontal="left" vertical="center"/>
    </xf>
    <xf numFmtId="49" fontId="23" fillId="0" borderId="5" xfId="56" applyNumberFormat="1" applyFont="1" applyFill="1" applyBorder="1" applyAlignment="1" applyProtection="1">
      <alignment horizontal="center" vertical="center"/>
    </xf>
    <xf numFmtId="177" fontId="23" fillId="0" borderId="5" xfId="0" applyNumberFormat="1" applyFont="1" applyFill="1" applyBorder="1" applyAlignment="1" applyProtection="1">
      <alignment horizontal="center" vertical="center"/>
    </xf>
    <xf numFmtId="0" fontId="23" fillId="0" borderId="5" xfId="0" applyFont="1" applyFill="1" applyBorder="1" applyAlignment="1">
      <alignment horizontal="center"/>
    </xf>
    <xf numFmtId="178" fontId="23" fillId="0" borderId="5" xfId="0" applyNumberFormat="1" applyFont="1" applyFill="1" applyBorder="1" applyAlignment="1">
      <alignment horizontal="center"/>
    </xf>
    <xf numFmtId="0" fontId="6" fillId="0" borderId="0" xfId="0" applyFont="1" applyFill="1" applyAlignment="1">
      <alignment horizontal="center" vertical="center"/>
    </xf>
    <xf numFmtId="0" fontId="2" fillId="0" borderId="0" xfId="0" applyFont="1" applyFill="1" applyAlignment="1">
      <alignment horizontal="center" vertical="center"/>
    </xf>
    <xf numFmtId="0" fontId="9" fillId="0" borderId="0" xfId="0" applyFont="1" applyFill="1" applyAlignment="1">
      <alignment horizontal="left"/>
    </xf>
    <xf numFmtId="2" fontId="27" fillId="0" borderId="0" xfId="0" applyNumberFormat="1" applyFont="1" applyFill="1" applyBorder="1" applyAlignment="1">
      <alignment horizontal="center" vertical="center"/>
    </xf>
    <xf numFmtId="0" fontId="8" fillId="0" borderId="0" xfId="0" applyFont="1" applyFill="1" applyAlignment="1">
      <alignment horizontal="center" vertical="center"/>
    </xf>
    <xf numFmtId="2" fontId="9" fillId="0" borderId="0" xfId="0" applyNumberFormat="1" applyFont="1" applyFill="1" applyBorder="1" applyAlignment="1">
      <alignment horizontal="center" vertical="center"/>
    </xf>
    <xf numFmtId="0" fontId="23" fillId="0" borderId="5" xfId="0" applyNumberFormat="1" applyFont="1" applyFill="1" applyBorder="1" applyAlignment="1" applyProtection="1">
      <alignment vertical="center"/>
    </xf>
    <xf numFmtId="181" fontId="23" fillId="0" borderId="5" xfId="0" applyNumberFormat="1" applyFont="1" applyFill="1" applyBorder="1" applyAlignment="1" applyProtection="1">
      <alignment horizontal="center" vertical="center" wrapText="1"/>
    </xf>
    <xf numFmtId="183" fontId="17" fillId="0" borderId="5" xfId="56" applyNumberFormat="1" applyFont="1" applyFill="1" applyBorder="1" applyAlignment="1">
      <alignment horizontal="center" vertical="center" wrapText="1"/>
    </xf>
    <xf numFmtId="0" fontId="17" fillId="0" borderId="5" xfId="0" applyFont="1" applyFill="1" applyBorder="1" applyAlignment="1">
      <alignment horizontal="center" vertical="center"/>
    </xf>
    <xf numFmtId="181" fontId="17" fillId="0" borderId="5" xfId="0" applyNumberFormat="1" applyFont="1" applyFill="1" applyBorder="1" applyAlignment="1">
      <alignment horizontal="center" vertical="center"/>
    </xf>
    <xf numFmtId="0" fontId="17" fillId="0" borderId="5" xfId="17" applyNumberFormat="1" applyFont="1" applyFill="1" applyBorder="1" applyAlignment="1" applyProtection="1">
      <alignment horizontal="left" vertical="center" wrapText="1"/>
    </xf>
    <xf numFmtId="181" fontId="23" fillId="0" borderId="5" xfId="0" applyNumberFormat="1" applyFont="1" applyFill="1" applyBorder="1" applyAlignment="1">
      <alignment horizontal="center" vertical="center"/>
    </xf>
    <xf numFmtId="3" fontId="23" fillId="0" borderId="5" xfId="0" applyNumberFormat="1" applyFont="1" applyFill="1" applyBorder="1" applyAlignment="1" applyProtection="1">
      <alignment vertical="center"/>
    </xf>
    <xf numFmtId="3" fontId="17" fillId="0" borderId="5" xfId="0" applyNumberFormat="1" applyFont="1" applyFill="1" applyBorder="1" applyAlignment="1" applyProtection="1">
      <alignment horizontal="left" vertical="center"/>
    </xf>
    <xf numFmtId="183" fontId="23" fillId="0" borderId="5" xfId="56" applyNumberFormat="1" applyFont="1" applyFill="1" applyBorder="1" applyAlignment="1">
      <alignment horizontal="center" vertical="center" wrapText="1"/>
    </xf>
    <xf numFmtId="2" fontId="23" fillId="0" borderId="11" xfId="0" applyNumberFormat="1" applyFont="1" applyFill="1" applyBorder="1" applyAlignment="1" applyProtection="1">
      <alignment horizontal="center" vertical="center" wrapText="1"/>
    </xf>
    <xf numFmtId="2" fontId="23" fillId="0" borderId="12" xfId="0" applyNumberFormat="1" applyFont="1" applyFill="1" applyBorder="1" applyAlignment="1" applyProtection="1">
      <alignment horizontal="center" vertical="center" wrapText="1"/>
    </xf>
    <xf numFmtId="0" fontId="14" fillId="0" borderId="0" xfId="0" applyFont="1" applyFill="1" applyAlignment="1"/>
    <xf numFmtId="2" fontId="9" fillId="0" borderId="0" xfId="0" applyNumberFormat="1" applyFont="1" applyFill="1" applyAlignment="1" applyProtection="1">
      <alignment horizontal="center" vertical="center"/>
    </xf>
    <xf numFmtId="183" fontId="10" fillId="0" borderId="0" xfId="56" applyNumberFormat="1" applyFont="1" applyFill="1" applyBorder="1" applyAlignment="1" applyProtection="1">
      <alignment horizontal="center" vertical="center" wrapText="1"/>
    </xf>
    <xf numFmtId="0" fontId="10" fillId="0" borderId="0" xfId="0" applyFont="1" applyFill="1" applyAlignment="1">
      <alignment horizontal="center" vertical="center"/>
    </xf>
    <xf numFmtId="2" fontId="10" fillId="0" borderId="0" xfId="0" applyNumberFormat="1" applyFont="1" applyFill="1" applyAlignment="1">
      <alignment horizontal="center" vertical="center"/>
    </xf>
    <xf numFmtId="49" fontId="17" fillId="0" borderId="5" xfId="0" applyNumberFormat="1" applyFont="1" applyFill="1" applyBorder="1" applyAlignment="1" applyProtection="1">
      <alignment horizontal="left" vertical="center" wrapText="1" indent="1"/>
    </xf>
    <xf numFmtId="2" fontId="23" fillId="0" borderId="5" xfId="0" applyNumberFormat="1" applyFont="1" applyFill="1" applyBorder="1" applyAlignment="1" applyProtection="1">
      <alignment vertical="center" wrapText="1"/>
    </xf>
    <xf numFmtId="0" fontId="0" fillId="0" borderId="0" xfId="53" applyFont="1" applyFill="1">
      <alignment vertical="center"/>
    </xf>
    <xf numFmtId="49" fontId="17" fillId="0" borderId="5" xfId="0" applyNumberFormat="1" applyFont="1" applyFill="1" applyBorder="1" applyAlignment="1" applyProtection="1">
      <alignment horizontal="left" vertical="center" wrapText="1" indent="2"/>
    </xf>
    <xf numFmtId="49" fontId="17" fillId="0" borderId="5" xfId="0" applyNumberFormat="1" applyFont="1" applyFill="1" applyBorder="1" applyAlignment="1" applyProtection="1">
      <alignment horizontal="left" vertical="center" wrapText="1" indent="3"/>
    </xf>
    <xf numFmtId="49" fontId="17" fillId="0" borderId="9" xfId="0" applyNumberFormat="1" applyFont="1" applyFill="1" applyBorder="1" applyAlignment="1" applyProtection="1">
      <alignment horizontal="left" vertical="center"/>
    </xf>
    <xf numFmtId="49" fontId="17" fillId="0" borderId="11" xfId="0" applyNumberFormat="1" applyFont="1" applyFill="1" applyBorder="1" applyAlignment="1" applyProtection="1">
      <alignment horizontal="left" vertical="center"/>
    </xf>
    <xf numFmtId="49" fontId="17" fillId="0" borderId="12" xfId="0" applyNumberFormat="1" applyFont="1" applyFill="1" applyBorder="1" applyAlignment="1" applyProtection="1">
      <alignment horizontal="left" vertical="center"/>
    </xf>
    <xf numFmtId="0" fontId="6" fillId="3" borderId="0" xfId="0" applyFont="1" applyFill="1" applyAlignment="1">
      <alignment horizontal="center" vertical="center"/>
    </xf>
    <xf numFmtId="10" fontId="6" fillId="0" borderId="0" xfId="0" applyNumberFormat="1" applyFont="1" applyFill="1" applyAlignment="1">
      <alignment horizontal="center"/>
    </xf>
    <xf numFmtId="2" fontId="7" fillId="3" borderId="0" xfId="0" applyNumberFormat="1" applyFont="1" applyFill="1" applyAlignment="1" applyProtection="1">
      <alignment horizontal="center" vertical="center"/>
    </xf>
    <xf numFmtId="10" fontId="7" fillId="0" borderId="0" xfId="0" applyNumberFormat="1" applyFont="1" applyFill="1" applyAlignment="1" applyProtection="1">
      <alignment horizontal="center" vertical="center"/>
    </xf>
    <xf numFmtId="31" fontId="9" fillId="3" borderId="0" xfId="0" applyNumberFormat="1" applyFont="1" applyFill="1" applyAlignment="1" applyProtection="1">
      <alignment horizontal="left"/>
    </xf>
    <xf numFmtId="2" fontId="27" fillId="0" borderId="0" xfId="0" applyNumberFormat="1" applyFont="1" applyFill="1" applyBorder="1" applyAlignment="1">
      <alignment horizontal="center"/>
    </xf>
    <xf numFmtId="10" fontId="8" fillId="0" borderId="0" xfId="0" applyNumberFormat="1" applyFont="1" applyFill="1" applyAlignment="1">
      <alignment horizontal="center" vertical="center"/>
    </xf>
    <xf numFmtId="10" fontId="29" fillId="0" borderId="0" xfId="0" applyNumberFormat="1" applyFont="1" applyFill="1" applyBorder="1" applyAlignment="1">
      <alignment horizontal="center" vertical="center"/>
    </xf>
    <xf numFmtId="2" fontId="23" fillId="3" borderId="7" xfId="0" applyNumberFormat="1" applyFont="1" applyFill="1" applyBorder="1" applyAlignment="1" applyProtection="1">
      <alignment horizontal="center" vertical="center" wrapText="1"/>
    </xf>
    <xf numFmtId="2" fontId="23" fillId="0" borderId="7" xfId="0" applyNumberFormat="1" applyFont="1" applyFill="1" applyBorder="1" applyAlignment="1" applyProtection="1">
      <alignment horizontal="center" vertical="center" wrapText="1"/>
    </xf>
    <xf numFmtId="2" fontId="23" fillId="3" borderId="7" xfId="0" applyNumberFormat="1" applyFont="1" applyFill="1" applyBorder="1" applyAlignment="1">
      <alignment horizontal="center" vertical="center" wrapText="1"/>
    </xf>
    <xf numFmtId="10" fontId="23" fillId="0" borderId="7" xfId="0" applyNumberFormat="1" applyFont="1" applyFill="1" applyBorder="1" applyAlignment="1" applyProtection="1">
      <alignment horizontal="center" vertical="center" wrapText="1"/>
    </xf>
    <xf numFmtId="3" fontId="29" fillId="3" borderId="7" xfId="0" applyNumberFormat="1" applyFont="1" applyFill="1" applyBorder="1" applyAlignment="1" applyProtection="1">
      <alignment horizontal="center" vertical="center"/>
    </xf>
    <xf numFmtId="10" fontId="29" fillId="3" borderId="5" xfId="0" applyNumberFormat="1" applyFont="1" applyFill="1" applyBorder="1" applyAlignment="1" applyProtection="1">
      <alignment horizontal="center" vertical="center"/>
    </xf>
    <xf numFmtId="3" fontId="29" fillId="3" borderId="5" xfId="0" applyNumberFormat="1" applyFont="1" applyFill="1" applyBorder="1" applyAlignment="1" applyProtection="1">
      <alignment horizontal="center" vertical="center"/>
    </xf>
    <xf numFmtId="10" fontId="6" fillId="0" borderId="5" xfId="0" applyNumberFormat="1" applyFont="1" applyFill="1" applyBorder="1" applyAlignment="1">
      <alignment horizontal="center"/>
    </xf>
    <xf numFmtId="3" fontId="13" fillId="4" borderId="8" xfId="0" applyNumberFormat="1" applyFont="1" applyFill="1" applyBorder="1" applyAlignment="1" applyProtection="1">
      <alignment horizontal="center" vertical="center"/>
    </xf>
    <xf numFmtId="10" fontId="13" fillId="3" borderId="5" xfId="0" applyNumberFormat="1" applyFont="1" applyFill="1" applyBorder="1" applyAlignment="1" applyProtection="1">
      <alignment horizontal="center" vertical="center"/>
    </xf>
    <xf numFmtId="3" fontId="13" fillId="4" borderId="5" xfId="0" applyNumberFormat="1" applyFont="1" applyFill="1" applyBorder="1" applyAlignment="1" applyProtection="1">
      <alignment horizontal="center" vertical="center"/>
    </xf>
    <xf numFmtId="3" fontId="13" fillId="4" borderId="13" xfId="0" applyNumberFormat="1" applyFont="1" applyFill="1" applyBorder="1" applyAlignment="1" applyProtection="1">
      <alignment horizontal="center" vertical="center"/>
    </xf>
    <xf numFmtId="10" fontId="13" fillId="4" borderId="5" xfId="0" applyNumberFormat="1" applyFont="1" applyFill="1" applyBorder="1" applyAlignment="1" applyProtection="1">
      <alignment horizontal="center" vertical="center"/>
    </xf>
    <xf numFmtId="0" fontId="6" fillId="0" borderId="5" xfId="0" applyFont="1" applyFill="1" applyBorder="1" applyAlignment="1">
      <alignment horizontal="center"/>
    </xf>
    <xf numFmtId="10" fontId="6" fillId="3" borderId="5" xfId="0" applyNumberFormat="1" applyFont="1" applyFill="1" applyBorder="1" applyAlignment="1">
      <alignment horizontal="center"/>
    </xf>
    <xf numFmtId="10" fontId="22" fillId="0" borderId="5" xfId="0" applyNumberFormat="1" applyFont="1" applyFill="1" applyBorder="1" applyAlignment="1">
      <alignment horizontal="center"/>
    </xf>
    <xf numFmtId="0" fontId="25" fillId="3" borderId="0" xfId="0" applyFont="1" applyFill="1" applyBorder="1" applyAlignment="1"/>
    <xf numFmtId="2" fontId="2" fillId="3" borderId="0" xfId="0" applyNumberFormat="1" applyFont="1" applyFill="1" applyBorder="1" applyAlignment="1" applyProtection="1">
      <alignment horizontal="center" vertical="center"/>
    </xf>
    <xf numFmtId="2" fontId="7" fillId="3" borderId="0" xfId="0" applyNumberFormat="1" applyFont="1" applyFill="1" applyBorder="1" applyAlignment="1" applyProtection="1">
      <alignment horizontal="center" vertical="center"/>
    </xf>
    <xf numFmtId="0" fontId="13" fillId="3" borderId="0" xfId="0" applyNumberFormat="1" applyFont="1" applyFill="1" applyBorder="1" applyAlignment="1" applyProtection="1">
      <alignment horizontal="right" vertical="center"/>
    </xf>
    <xf numFmtId="3" fontId="13" fillId="3" borderId="7" xfId="0" applyNumberFormat="1" applyFont="1" applyFill="1" applyBorder="1" applyAlignment="1" applyProtection="1">
      <alignment horizontal="right" vertical="center"/>
    </xf>
    <xf numFmtId="0" fontId="13" fillId="3" borderId="9" xfId="0" applyNumberFormat="1" applyFont="1" applyFill="1" applyBorder="1" applyAlignment="1" applyProtection="1">
      <alignment horizontal="left" vertical="center"/>
    </xf>
    <xf numFmtId="3" fontId="13" fillId="3" borderId="13" xfId="0" applyNumberFormat="1" applyFont="1" applyFill="1" applyBorder="1" applyAlignment="1" applyProtection="1">
      <alignment horizontal="right" vertical="center"/>
    </xf>
    <xf numFmtId="2" fontId="2" fillId="0" borderId="0" xfId="0" applyNumberFormat="1" applyFont="1" applyFill="1" applyBorder="1" applyAlignment="1" applyProtection="1">
      <alignment horizontal="center" vertical="center"/>
    </xf>
    <xf numFmtId="2" fontId="7" fillId="0" borderId="0" xfId="0" applyNumberFormat="1" applyFont="1" applyFill="1" applyBorder="1" applyAlignment="1" applyProtection="1">
      <alignment horizontal="center" vertical="center"/>
    </xf>
    <xf numFmtId="31" fontId="28" fillId="0" borderId="0" xfId="0" applyNumberFormat="1" applyFont="1" applyFill="1" applyBorder="1" applyAlignment="1" applyProtection="1">
      <alignment horizontal="left"/>
    </xf>
    <xf numFmtId="2" fontId="11" fillId="0" borderId="5" xfId="0" applyNumberFormat="1" applyFont="1" applyFill="1" applyBorder="1" applyAlignment="1" applyProtection="1">
      <alignment horizontal="center" vertical="center" wrapText="1"/>
    </xf>
    <xf numFmtId="2" fontId="12" fillId="0" borderId="5" xfId="0" applyNumberFormat="1" applyFont="1" applyFill="1" applyBorder="1" applyAlignment="1">
      <alignment horizontal="center" vertical="center" wrapText="1"/>
    </xf>
    <xf numFmtId="3" fontId="11" fillId="0" borderId="5" xfId="0" applyNumberFormat="1" applyFont="1" applyFill="1" applyBorder="1" applyAlignment="1" applyProtection="1">
      <alignment horizontal="center" vertical="center"/>
    </xf>
    <xf numFmtId="178" fontId="11" fillId="0" borderId="5" xfId="0" applyNumberFormat="1" applyFont="1" applyFill="1" applyBorder="1" applyAlignment="1" applyProtection="1">
      <alignment horizontal="center" vertical="center"/>
    </xf>
    <xf numFmtId="0" fontId="30" fillId="0" borderId="0" xfId="0" applyFont="1" applyFill="1" applyAlignment="1">
      <alignment vertical="center"/>
    </xf>
    <xf numFmtId="178" fontId="10" fillId="0" borderId="5" xfId="0" applyNumberFormat="1" applyFont="1" applyFill="1" applyBorder="1" applyAlignment="1" applyProtection="1">
      <alignment horizontal="center" vertical="center"/>
    </xf>
    <xf numFmtId="0" fontId="23" fillId="2" borderId="5" xfId="0" applyFont="1" applyFill="1" applyBorder="1" applyAlignment="1">
      <alignment horizontal="center" vertical="center"/>
    </xf>
    <xf numFmtId="182" fontId="23" fillId="0" borderId="5" xfId="0" applyNumberFormat="1" applyFont="1" applyFill="1" applyBorder="1" applyAlignment="1" applyProtection="1">
      <alignment horizontal="center" vertical="center" wrapText="1"/>
    </xf>
    <xf numFmtId="2" fontId="8" fillId="0" borderId="0" xfId="0" applyNumberFormat="1" applyFont="1" applyFill="1" applyAlignment="1">
      <alignment vertical="center"/>
    </xf>
    <xf numFmtId="0" fontId="25" fillId="0" borderId="0" xfId="0" applyFont="1" applyFill="1" applyAlignment="1">
      <alignment vertical="center"/>
    </xf>
    <xf numFmtId="178" fontId="17" fillId="0" borderId="5" xfId="0" applyNumberFormat="1" applyFont="1" applyFill="1" applyBorder="1" applyAlignment="1">
      <alignment horizontal="center" vertical="center"/>
    </xf>
    <xf numFmtId="0" fontId="11" fillId="2" borderId="5" xfId="0" applyFont="1" applyFill="1" applyBorder="1" applyAlignment="1">
      <alignment horizontal="center" vertical="center"/>
    </xf>
    <xf numFmtId="2" fontId="25" fillId="0" borderId="0" xfId="0" applyNumberFormat="1" applyFont="1" applyFill="1" applyAlignment="1">
      <alignment vertical="center"/>
    </xf>
    <xf numFmtId="178" fontId="7" fillId="0" borderId="0" xfId="0" applyNumberFormat="1" applyFont="1" applyFill="1" applyAlignment="1" applyProtection="1">
      <alignment horizontal="center" vertical="center"/>
    </xf>
    <xf numFmtId="2" fontId="9" fillId="0" borderId="0" xfId="0" applyNumberFormat="1" applyFont="1" applyFill="1" applyBorder="1" applyAlignment="1" applyProtection="1">
      <alignment horizontal="left"/>
    </xf>
    <xf numFmtId="178" fontId="8" fillId="0" borderId="0" xfId="0" applyNumberFormat="1" applyFont="1" applyFill="1" applyAlignment="1">
      <alignment vertical="center"/>
    </xf>
    <xf numFmtId="2" fontId="12" fillId="0" borderId="7" xfId="0" applyNumberFormat="1" applyFont="1" applyFill="1" applyBorder="1" applyAlignment="1" applyProtection="1">
      <alignment horizontal="center" vertical="center" wrapText="1"/>
    </xf>
    <xf numFmtId="2" fontId="11" fillId="0" borderId="7" xfId="0" applyNumberFormat="1" applyFont="1" applyFill="1" applyBorder="1" applyAlignment="1" applyProtection="1">
      <alignment horizontal="center" vertical="center" wrapText="1"/>
    </xf>
    <xf numFmtId="2" fontId="12" fillId="0" borderId="7" xfId="0" applyNumberFormat="1" applyFont="1" applyFill="1" applyBorder="1" applyAlignment="1">
      <alignment horizontal="center" vertical="center" wrapText="1"/>
    </xf>
    <xf numFmtId="178" fontId="12" fillId="0" borderId="5" xfId="0" applyNumberFormat="1" applyFont="1" applyFill="1" applyBorder="1" applyAlignment="1" applyProtection="1">
      <alignment horizontal="center" vertical="center" wrapText="1"/>
    </xf>
    <xf numFmtId="2" fontId="12" fillId="0" borderId="13" xfId="0" applyNumberFormat="1" applyFont="1" applyFill="1" applyBorder="1" applyAlignment="1" applyProtection="1">
      <alignment horizontal="center" vertical="center" wrapText="1"/>
    </xf>
    <xf numFmtId="2" fontId="12" fillId="0" borderId="13" xfId="0" applyNumberFormat="1" applyFont="1" applyFill="1" applyBorder="1" applyAlignment="1">
      <alignment horizontal="center" vertical="center" wrapText="1"/>
    </xf>
    <xf numFmtId="0" fontId="11" fillId="0" borderId="5" xfId="52" applyFont="1" applyFill="1" applyBorder="1" applyAlignment="1" applyProtection="1">
      <alignment horizontal="center" vertical="center"/>
      <protection locked="0"/>
    </xf>
    <xf numFmtId="0" fontId="9" fillId="0" borderId="5" xfId="52" applyFont="1" applyFill="1" applyBorder="1" applyAlignment="1" applyProtection="1">
      <alignment horizontal="left" vertical="center"/>
      <protection locked="0"/>
    </xf>
    <xf numFmtId="182" fontId="17" fillId="0" borderId="5" xfId="56" applyNumberFormat="1" applyFont="1" applyFill="1" applyBorder="1" applyAlignment="1">
      <alignment horizontal="center" vertical="center" wrapText="1"/>
    </xf>
    <xf numFmtId="178" fontId="31" fillId="0" borderId="5" xfId="0" applyNumberFormat="1" applyFont="1" applyFill="1" applyBorder="1" applyAlignment="1">
      <alignment horizontal="center"/>
    </xf>
    <xf numFmtId="1" fontId="9" fillId="0" borderId="5" xfId="52" applyNumberFormat="1" applyFont="1" applyFill="1" applyBorder="1" applyAlignment="1" applyProtection="1">
      <alignment vertical="center"/>
      <protection locked="0"/>
    </xf>
    <xf numFmtId="182" fontId="17" fillId="0" borderId="5" xfId="0" applyNumberFormat="1" applyFont="1" applyFill="1" applyBorder="1" applyAlignment="1">
      <alignment horizontal="center"/>
    </xf>
    <xf numFmtId="0" fontId="10" fillId="0" borderId="5" xfId="52" applyFont="1" applyFill="1" applyBorder="1" applyAlignment="1" applyProtection="1">
      <alignment horizontal="left" vertical="center"/>
      <protection locked="0"/>
    </xf>
    <xf numFmtId="182" fontId="23" fillId="0" borderId="5" xfId="0" applyNumberFormat="1" applyFont="1" applyFill="1" applyBorder="1" applyAlignment="1">
      <alignment horizontal="center"/>
    </xf>
    <xf numFmtId="178" fontId="32" fillId="0" borderId="5" xfId="0" applyNumberFormat="1" applyFont="1" applyFill="1" applyBorder="1" applyAlignment="1">
      <alignment horizontal="center"/>
    </xf>
    <xf numFmtId="0" fontId="2" fillId="0" borderId="0" xfId="57" applyNumberFormat="1" applyFont="1" applyFill="1" applyAlignment="1" applyProtection="1">
      <alignment horizontal="center" vertical="center"/>
    </xf>
    <xf numFmtId="0" fontId="7" fillId="0" borderId="0" xfId="57" applyNumberFormat="1" applyFont="1" applyFill="1" applyAlignment="1" applyProtection="1">
      <alignment horizontal="center" vertical="center"/>
    </xf>
    <xf numFmtId="2" fontId="27" fillId="0" borderId="0" xfId="0" applyNumberFormat="1" applyFont="1" applyFill="1" applyBorder="1" applyAlignment="1" applyProtection="1">
      <alignment horizontal="left"/>
    </xf>
    <xf numFmtId="182" fontId="23" fillId="0" borderId="5" xfId="56" applyNumberFormat="1" applyFont="1" applyFill="1" applyBorder="1" applyAlignment="1">
      <alignment horizontal="center" vertical="center" wrapText="1"/>
    </xf>
    <xf numFmtId="0" fontId="31" fillId="0" borderId="5" xfId="0" applyFont="1" applyFill="1" applyBorder="1" applyAlignment="1">
      <alignment horizontal="center"/>
    </xf>
    <xf numFmtId="0" fontId="9" fillId="0" borderId="6" xfId="0" applyFont="1" applyFill="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2013年国有资本经营预算完成情况表"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3232" xfId="52"/>
    <cellStyle name="常规 10 14" xfId="53"/>
    <cellStyle name="常规 2 10 3" xfId="54"/>
    <cellStyle name="常规 11 2" xfId="55"/>
    <cellStyle name="常规 2" xfId="56"/>
    <cellStyle name="常规 7"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1.xml.rels><?xml version="1.0" encoding="UTF-8" standalone="yes"?>
<Relationships xmlns="http://schemas.openxmlformats.org/package/2006/relationships"><Relationship Id="rId1" Type="http://schemas.openxmlformats.org/officeDocument/2006/relationships/hyperlink" Target="http://10.104.9.83:8808/page/debt/zqgl/fxgl/zqzlMain.jsp?adcode=430482&amp;agcode=&amp;userid=15106EC2B92442869833F950B136EE69&amp;menucode=211625005005&amp;token=3fafd98059ffceb059c3da622e3029f6&amp;title=%E5%80%BA%E5%88%B8%E6%80%BB%E8%A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2" workbookViewId="0">
      <selection activeCell="A29" sqref="$A29:$XFD29"/>
    </sheetView>
  </sheetViews>
  <sheetFormatPr defaultColWidth="7" defaultRowHeight="11.25" outlineLevelCol="5"/>
  <cols>
    <col min="1" max="1" width="33" style="14" customWidth="1"/>
    <col min="2" max="2" width="13.75" style="14" customWidth="1"/>
    <col min="3" max="3" width="12.25" style="14" customWidth="1"/>
    <col min="4" max="4" width="11.625" style="14" customWidth="1"/>
    <col min="5" max="5" width="9.375" style="14" customWidth="1"/>
    <col min="6" max="6" width="10.125" style="14" customWidth="1"/>
    <col min="7" max="16384" width="7" style="14"/>
  </cols>
  <sheetData>
    <row r="1" ht="30.95" customHeight="1" spans="1:6">
      <c r="A1" s="262" t="s">
        <v>0</v>
      </c>
      <c r="B1" s="263"/>
      <c r="C1" s="263"/>
      <c r="D1" s="263"/>
      <c r="E1" s="263"/>
      <c r="F1" s="263"/>
    </row>
    <row r="2" ht="20.25" spans="1:6">
      <c r="A2" s="264"/>
      <c r="B2" s="147"/>
      <c r="C2" s="148" t="s">
        <v>1</v>
      </c>
      <c r="E2" s="115"/>
      <c r="F2" s="171" t="s">
        <v>2</v>
      </c>
    </row>
    <row r="3" customHeight="1" spans="1:6">
      <c r="A3" s="247" t="s">
        <v>3</v>
      </c>
      <c r="B3" s="247" t="s">
        <v>4</v>
      </c>
      <c r="C3" s="248" t="s">
        <v>5</v>
      </c>
      <c r="D3" s="249" t="s">
        <v>6</v>
      </c>
      <c r="E3" s="118" t="s">
        <v>7</v>
      </c>
      <c r="F3" s="118" t="s">
        <v>8</v>
      </c>
    </row>
    <row r="4" ht="18.95" customHeight="1" spans="1:6">
      <c r="A4" s="251"/>
      <c r="B4" s="251"/>
      <c r="C4" s="251"/>
      <c r="D4" s="252"/>
      <c r="E4" s="118"/>
      <c r="F4" s="118"/>
    </row>
    <row r="5" ht="13.5" spans="1:6">
      <c r="A5" s="98" t="s">
        <v>9</v>
      </c>
      <c r="B5" s="108">
        <v>92901</v>
      </c>
      <c r="C5" s="108">
        <v>95010</v>
      </c>
      <c r="D5" s="108">
        <v>104507</v>
      </c>
      <c r="E5" s="176">
        <f t="shared" ref="E5:E24" si="0">D5/C5*100</f>
        <v>109.995789916851</v>
      </c>
      <c r="F5" s="176">
        <v>22.38</v>
      </c>
    </row>
    <row r="6" ht="13.5" spans="1:6">
      <c r="A6" s="98" t="s">
        <v>10</v>
      </c>
      <c r="B6" s="108">
        <v>25688</v>
      </c>
      <c r="C6" s="108">
        <v>31297</v>
      </c>
      <c r="D6" s="108">
        <v>39245</v>
      </c>
      <c r="E6" s="176">
        <f t="shared" si="0"/>
        <v>125.395405310413</v>
      </c>
      <c r="F6" s="176">
        <v>67.9</v>
      </c>
    </row>
    <row r="7" ht="13.5" spans="1:6">
      <c r="A7" s="98" t="s">
        <v>11</v>
      </c>
      <c r="B7" s="108">
        <v>11144</v>
      </c>
      <c r="C7" s="108">
        <v>9144</v>
      </c>
      <c r="D7" s="108">
        <v>8018</v>
      </c>
      <c r="E7" s="176">
        <f t="shared" si="0"/>
        <v>87.6859142607174</v>
      </c>
      <c r="F7" s="176">
        <v>-21.67</v>
      </c>
    </row>
    <row r="8" ht="13.5" spans="1:6">
      <c r="A8" s="98" t="s">
        <v>12</v>
      </c>
      <c r="B8" s="108">
        <v>1397</v>
      </c>
      <c r="C8" s="108">
        <v>1297</v>
      </c>
      <c r="D8" s="108">
        <v>1547</v>
      </c>
      <c r="E8" s="176">
        <f t="shared" si="0"/>
        <v>119.275250578258</v>
      </c>
      <c r="F8" s="176">
        <v>17.38</v>
      </c>
    </row>
    <row r="9" ht="13.5" spans="1:6">
      <c r="A9" s="98" t="s">
        <v>13</v>
      </c>
      <c r="B9" s="108">
        <v>2145</v>
      </c>
      <c r="C9" s="108">
        <v>2145</v>
      </c>
      <c r="D9" s="108">
        <v>2333</v>
      </c>
      <c r="E9" s="176">
        <f t="shared" si="0"/>
        <v>108.764568764569</v>
      </c>
      <c r="F9" s="176">
        <v>16.29</v>
      </c>
    </row>
    <row r="10" ht="13.5" spans="1:6">
      <c r="A10" s="98" t="s">
        <v>14</v>
      </c>
      <c r="B10" s="108">
        <v>4200</v>
      </c>
      <c r="C10" s="108">
        <v>4650</v>
      </c>
      <c r="D10" s="108">
        <v>5671</v>
      </c>
      <c r="E10" s="176">
        <f t="shared" si="0"/>
        <v>121.956989247312</v>
      </c>
      <c r="F10" s="176">
        <v>45.56</v>
      </c>
    </row>
    <row r="11" ht="13.5" spans="1:6">
      <c r="A11" s="98" t="s">
        <v>15</v>
      </c>
      <c r="B11" s="108">
        <v>3300</v>
      </c>
      <c r="C11" s="108">
        <v>3300</v>
      </c>
      <c r="D11" s="108">
        <v>3274</v>
      </c>
      <c r="E11" s="176">
        <f t="shared" si="0"/>
        <v>99.2121212121212</v>
      </c>
      <c r="F11" s="176">
        <v>7.03</v>
      </c>
    </row>
    <row r="12" ht="13.5" spans="1:6">
      <c r="A12" s="98" t="s">
        <v>16</v>
      </c>
      <c r="B12" s="108">
        <v>2500</v>
      </c>
      <c r="C12" s="108">
        <v>2500</v>
      </c>
      <c r="D12" s="108">
        <v>2376</v>
      </c>
      <c r="E12" s="176">
        <f t="shared" si="0"/>
        <v>95.04</v>
      </c>
      <c r="F12" s="176">
        <v>1.67</v>
      </c>
    </row>
    <row r="13" ht="13.5" spans="1:6">
      <c r="A13" s="98" t="s">
        <v>17</v>
      </c>
      <c r="B13" s="108">
        <v>6202</v>
      </c>
      <c r="C13" s="108">
        <v>6202</v>
      </c>
      <c r="D13" s="108">
        <v>5773</v>
      </c>
      <c r="E13" s="176">
        <f t="shared" si="0"/>
        <v>93.0828764914544</v>
      </c>
      <c r="F13" s="176">
        <v>-0.61</v>
      </c>
    </row>
    <row r="14" ht="13.5" spans="1:6">
      <c r="A14" s="98" t="s">
        <v>18</v>
      </c>
      <c r="B14" s="108">
        <v>15100</v>
      </c>
      <c r="C14" s="108">
        <v>15100</v>
      </c>
      <c r="D14" s="108">
        <v>15733</v>
      </c>
      <c r="E14" s="176">
        <f t="shared" si="0"/>
        <v>104.192052980132</v>
      </c>
      <c r="F14" s="176">
        <v>11.27</v>
      </c>
    </row>
    <row r="15" ht="13.5" spans="1:6">
      <c r="A15" s="98" t="s">
        <v>19</v>
      </c>
      <c r="B15" s="108">
        <v>1260</v>
      </c>
      <c r="C15" s="108">
        <v>1110</v>
      </c>
      <c r="D15" s="108">
        <v>1110</v>
      </c>
      <c r="E15" s="176">
        <f t="shared" si="0"/>
        <v>100</v>
      </c>
      <c r="F15" s="176">
        <v>-2.03</v>
      </c>
    </row>
    <row r="16" ht="13.5" spans="1:6">
      <c r="A16" s="98" t="s">
        <v>20</v>
      </c>
      <c r="B16" s="108">
        <v>3300</v>
      </c>
      <c r="C16" s="108">
        <v>5100</v>
      </c>
      <c r="D16" s="108">
        <v>5434</v>
      </c>
      <c r="E16" s="176">
        <f t="shared" si="0"/>
        <v>106.549019607843</v>
      </c>
      <c r="F16" s="176">
        <v>93.59</v>
      </c>
    </row>
    <row r="17" ht="13.5" spans="1:6">
      <c r="A17" s="98" t="s">
        <v>21</v>
      </c>
      <c r="B17" s="108">
        <v>14100</v>
      </c>
      <c r="C17" s="108">
        <v>10600</v>
      </c>
      <c r="D17" s="108">
        <v>11050</v>
      </c>
      <c r="E17" s="176">
        <f t="shared" si="0"/>
        <v>104.245283018868</v>
      </c>
      <c r="F17" s="176">
        <v>-15.19</v>
      </c>
    </row>
    <row r="18" ht="13.5" spans="1:6">
      <c r="A18" s="98" t="s">
        <v>22</v>
      </c>
      <c r="B18" s="108">
        <v>2250</v>
      </c>
      <c r="C18" s="108">
        <v>2250</v>
      </c>
      <c r="D18" s="108">
        <v>2570</v>
      </c>
      <c r="E18" s="176">
        <f t="shared" si="0"/>
        <v>114.222222222222</v>
      </c>
      <c r="F18" s="176">
        <v>30.06</v>
      </c>
    </row>
    <row r="19" ht="13.5" spans="1:6">
      <c r="A19" s="98" t="s">
        <v>23</v>
      </c>
      <c r="B19" s="108">
        <v>315</v>
      </c>
      <c r="C19" s="108">
        <v>315</v>
      </c>
      <c r="D19" s="108">
        <v>373</v>
      </c>
      <c r="E19" s="176">
        <f t="shared" si="0"/>
        <v>118.412698412698</v>
      </c>
      <c r="F19" s="176">
        <v>35.24</v>
      </c>
    </row>
    <row r="20" ht="13.5" spans="1:6">
      <c r="A20" s="98" t="s">
        <v>24</v>
      </c>
      <c r="B20" s="108"/>
      <c r="C20" s="108"/>
      <c r="D20" s="108"/>
      <c r="E20" s="176"/>
      <c r="F20" s="176"/>
    </row>
    <row r="21" ht="13.5" spans="1:6">
      <c r="A21" s="98" t="s">
        <v>25</v>
      </c>
      <c r="B21" s="108">
        <v>37928</v>
      </c>
      <c r="C21" s="108">
        <v>37928</v>
      </c>
      <c r="D21" s="108">
        <v>42270</v>
      </c>
      <c r="E21" s="176">
        <f t="shared" si="0"/>
        <v>111.448006749631</v>
      </c>
      <c r="F21" s="176">
        <v>12.9</v>
      </c>
    </row>
    <row r="22" ht="13.5" spans="1:6">
      <c r="A22" s="98" t="s">
        <v>26</v>
      </c>
      <c r="B22" s="108">
        <v>7278</v>
      </c>
      <c r="C22" s="108">
        <v>7278</v>
      </c>
      <c r="D22" s="108">
        <v>8053</v>
      </c>
      <c r="E22" s="176">
        <f t="shared" si="0"/>
        <v>110.648529815883</v>
      </c>
      <c r="F22" s="176">
        <v>18.36</v>
      </c>
    </row>
    <row r="23" ht="13.5" spans="1:6">
      <c r="A23" s="98" t="s">
        <v>27</v>
      </c>
      <c r="B23" s="108">
        <v>15700</v>
      </c>
      <c r="C23" s="108">
        <v>15700</v>
      </c>
      <c r="D23" s="108">
        <v>15675</v>
      </c>
      <c r="E23" s="176">
        <f t="shared" si="0"/>
        <v>99.8407643312102</v>
      </c>
      <c r="F23" s="176">
        <v>10.2</v>
      </c>
    </row>
    <row r="24" ht="13.5" spans="1:6">
      <c r="A24" s="98" t="s">
        <v>28</v>
      </c>
      <c r="B24" s="108">
        <v>12300</v>
      </c>
      <c r="C24" s="108">
        <v>12300</v>
      </c>
      <c r="D24" s="108">
        <v>15121</v>
      </c>
      <c r="E24" s="176">
        <f t="shared" si="0"/>
        <v>122.934959349593</v>
      </c>
      <c r="F24" s="176">
        <v>42.61</v>
      </c>
    </row>
    <row r="25" ht="13.5" spans="1:6">
      <c r="A25" s="98" t="s">
        <v>29</v>
      </c>
      <c r="B25" s="108"/>
      <c r="C25" s="108"/>
      <c r="D25" s="108"/>
      <c r="E25" s="176"/>
      <c r="F25" s="176"/>
    </row>
    <row r="26" ht="13.5" spans="1:6">
      <c r="A26" s="98" t="s">
        <v>30</v>
      </c>
      <c r="B26" s="108">
        <v>2300</v>
      </c>
      <c r="C26" s="108">
        <v>2300</v>
      </c>
      <c r="D26" s="108">
        <v>3227</v>
      </c>
      <c r="E26" s="176">
        <f t="shared" ref="E26:E29" si="1">D26/C26*100</f>
        <v>140.304347826087</v>
      </c>
      <c r="F26" s="176">
        <v>-41.17</v>
      </c>
    </row>
    <row r="27" ht="13.5" spans="1:6">
      <c r="A27" s="98" t="s">
        <v>31</v>
      </c>
      <c r="B27" s="108">
        <v>350</v>
      </c>
      <c r="C27" s="108">
        <v>350</v>
      </c>
      <c r="D27" s="108">
        <v>194</v>
      </c>
      <c r="E27" s="176">
        <f t="shared" si="1"/>
        <v>55.4285714285714</v>
      </c>
      <c r="F27" s="176">
        <v>-40.31</v>
      </c>
    </row>
    <row r="28" ht="13.5" spans="1:6">
      <c r="A28" s="98" t="s">
        <v>32</v>
      </c>
      <c r="B28" s="108"/>
      <c r="C28" s="108"/>
      <c r="D28" s="108"/>
      <c r="E28" s="176"/>
      <c r="F28" s="176"/>
    </row>
    <row r="29" ht="13.5" spans="1:6">
      <c r="A29" s="253" t="s">
        <v>33</v>
      </c>
      <c r="B29" s="238">
        <f>B5+B21</f>
        <v>130829</v>
      </c>
      <c r="C29" s="238">
        <f t="shared" ref="C29:D29" si="2">C5+C21</f>
        <v>132938</v>
      </c>
      <c r="D29" s="238">
        <f t="shared" si="2"/>
        <v>146777</v>
      </c>
      <c r="E29" s="178">
        <f t="shared" si="1"/>
        <v>110.410115993922</v>
      </c>
      <c r="F29" s="176">
        <v>19.49</v>
      </c>
    </row>
    <row r="30" ht="13.5" spans="1:6">
      <c r="A30" s="253" t="s">
        <v>34</v>
      </c>
      <c r="B30" s="83"/>
      <c r="C30" s="83"/>
      <c r="D30" s="265">
        <v>461994</v>
      </c>
      <c r="E30" s="181"/>
      <c r="F30" s="176">
        <v>18.43</v>
      </c>
    </row>
    <row r="31" ht="15" spans="1:6">
      <c r="A31" s="254" t="s">
        <v>35</v>
      </c>
      <c r="B31" s="87"/>
      <c r="C31" s="87"/>
      <c r="D31" s="255">
        <v>7960</v>
      </c>
      <c r="E31" s="266"/>
      <c r="F31" s="176">
        <v>0</v>
      </c>
    </row>
    <row r="32" ht="15" spans="1:6">
      <c r="A32" s="254" t="s">
        <v>36</v>
      </c>
      <c r="B32" s="156"/>
      <c r="C32" s="87"/>
      <c r="D32" s="255">
        <v>371568</v>
      </c>
      <c r="E32" s="156"/>
      <c r="F32" s="176">
        <v>15.88</v>
      </c>
    </row>
    <row r="33" ht="15" spans="1:6">
      <c r="A33" s="254" t="s">
        <v>37</v>
      </c>
      <c r="B33" s="87"/>
      <c r="C33" s="87"/>
      <c r="D33" s="255">
        <v>82466</v>
      </c>
      <c r="E33" s="266"/>
      <c r="F33" s="176">
        <v>34.13</v>
      </c>
    </row>
    <row r="34" ht="15" spans="1:6">
      <c r="A34" s="254" t="s">
        <v>38</v>
      </c>
      <c r="B34" s="87"/>
      <c r="C34" s="87"/>
      <c r="D34" s="174"/>
      <c r="E34" s="156"/>
      <c r="F34" s="176"/>
    </row>
    <row r="35" ht="15" spans="1:6">
      <c r="A35" s="254" t="s">
        <v>39</v>
      </c>
      <c r="B35" s="156"/>
      <c r="C35" s="156"/>
      <c r="D35" s="156"/>
      <c r="E35" s="266"/>
      <c r="F35" s="176"/>
    </row>
    <row r="36" ht="15" spans="1:6">
      <c r="A36" s="254" t="s">
        <v>40</v>
      </c>
      <c r="B36" s="156"/>
      <c r="C36" s="156"/>
      <c r="D36" s="156"/>
      <c r="E36" s="266"/>
      <c r="F36" s="176"/>
    </row>
    <row r="37" ht="15" spans="1:6">
      <c r="A37" s="254" t="s">
        <v>41</v>
      </c>
      <c r="B37" s="156"/>
      <c r="C37" s="156"/>
      <c r="D37" s="156">
        <v>8926</v>
      </c>
      <c r="E37" s="266"/>
      <c r="F37" s="176">
        <v>100</v>
      </c>
    </row>
    <row r="38" ht="15" spans="1:6">
      <c r="A38" s="254" t="s">
        <v>42</v>
      </c>
      <c r="B38" s="156"/>
      <c r="C38" s="156"/>
      <c r="D38" s="156">
        <v>22901</v>
      </c>
      <c r="E38" s="266"/>
      <c r="F38" s="176">
        <v>-92.32</v>
      </c>
    </row>
    <row r="39" ht="15" spans="1:6">
      <c r="A39" s="254" t="s">
        <v>43</v>
      </c>
      <c r="B39" s="156"/>
      <c r="C39" s="156"/>
      <c r="D39" s="156">
        <v>16271</v>
      </c>
      <c r="E39" s="266"/>
      <c r="F39" s="176">
        <v>-15.71</v>
      </c>
    </row>
    <row r="40" ht="13.5" spans="1:6">
      <c r="A40" s="253" t="s">
        <v>44</v>
      </c>
      <c r="B40" s="164"/>
      <c r="C40" s="164"/>
      <c r="D40" s="164">
        <f>D29+D30+D36+D37+D38+D39</f>
        <v>656869</v>
      </c>
      <c r="E40" s="164"/>
      <c r="F40" s="176">
        <v>-25.91</v>
      </c>
    </row>
    <row r="41" ht="15" spans="1:6">
      <c r="A41" s="267" t="s">
        <v>45</v>
      </c>
      <c r="B41" s="267"/>
      <c r="C41" s="267"/>
      <c r="D41" s="267"/>
      <c r="E41" s="267"/>
      <c r="F41" s="267"/>
    </row>
  </sheetData>
  <mergeCells count="8">
    <mergeCell ref="A1:F1"/>
    <mergeCell ref="A41:F41"/>
    <mergeCell ref="A3:A4"/>
    <mergeCell ref="B3:B4"/>
    <mergeCell ref="C3:C4"/>
    <mergeCell ref="D3:D4"/>
    <mergeCell ref="E3:E4"/>
    <mergeCell ref="F3:F4"/>
  </mergeCells>
  <printOptions horizontalCentered="1"/>
  <pageMargins left="0.708661417322835" right="0.708661417322835" top="0.748031496062992" bottom="0.748031496062992" header="0.31496062992126" footer="0.31496062992126"/>
  <pageSetup paperSize="9" scale="9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7"/>
  <sheetViews>
    <sheetView tabSelected="1" workbookViewId="0">
      <selection activeCell="H10" sqref="H10"/>
    </sheetView>
  </sheetViews>
  <sheetFormatPr defaultColWidth="9.125" defaultRowHeight="11.25" outlineLevelCol="7"/>
  <cols>
    <col min="1" max="1" width="56.25" style="14" customWidth="1"/>
    <col min="2" max="5" width="13.875" style="14" customWidth="1"/>
    <col min="6" max="6" width="13.875" style="145" customWidth="1"/>
    <col min="7" max="7" width="9.125" style="14"/>
    <col min="8" max="8" width="9.625" style="145"/>
    <col min="9" max="223" width="9.125" style="14"/>
    <col min="224" max="224" width="29.625" style="14" customWidth="1"/>
    <col min="225" max="225" width="12.25" style="14" customWidth="1"/>
    <col min="226" max="226" width="12" style="14" customWidth="1"/>
    <col min="227" max="227" width="10.75" style="14" customWidth="1"/>
    <col min="228" max="228" width="19.125" style="14" customWidth="1"/>
    <col min="229" max="229" width="21.5" style="14" customWidth="1"/>
    <col min="230" max="479" width="9.125" style="14"/>
    <col min="480" max="480" width="29.625" style="14" customWidth="1"/>
    <col min="481" max="481" width="12.25" style="14" customWidth="1"/>
    <col min="482" max="482" width="12" style="14" customWidth="1"/>
    <col min="483" max="483" width="10.75" style="14" customWidth="1"/>
    <col min="484" max="484" width="19.125" style="14" customWidth="1"/>
    <col min="485" max="485" width="21.5" style="14" customWidth="1"/>
    <col min="486" max="735" width="9.125" style="14"/>
    <col min="736" max="736" width="29.625" style="14" customWidth="1"/>
    <col min="737" max="737" width="12.25" style="14" customWidth="1"/>
    <col min="738" max="738" width="12" style="14" customWidth="1"/>
    <col min="739" max="739" width="10.75" style="14" customWidth="1"/>
    <col min="740" max="740" width="19.125" style="14" customWidth="1"/>
    <col min="741" max="741" width="21.5" style="14" customWidth="1"/>
    <col min="742" max="991" width="9.125" style="14"/>
    <col min="992" max="992" width="29.625" style="14" customWidth="1"/>
    <col min="993" max="993" width="12.25" style="14" customWidth="1"/>
    <col min="994" max="994" width="12" style="14" customWidth="1"/>
    <col min="995" max="995" width="10.75" style="14" customWidth="1"/>
    <col min="996" max="996" width="19.125" style="14" customWidth="1"/>
    <col min="997" max="997" width="21.5" style="14" customWidth="1"/>
    <col min="998" max="1247" width="9.125" style="14"/>
    <col min="1248" max="1248" width="29.625" style="14" customWidth="1"/>
    <col min="1249" max="1249" width="12.25" style="14" customWidth="1"/>
    <col min="1250" max="1250" width="12" style="14" customWidth="1"/>
    <col min="1251" max="1251" width="10.75" style="14" customWidth="1"/>
    <col min="1252" max="1252" width="19.125" style="14" customWidth="1"/>
    <col min="1253" max="1253" width="21.5" style="14" customWidth="1"/>
    <col min="1254" max="1503" width="9.125" style="14"/>
    <col min="1504" max="1504" width="29.625" style="14" customWidth="1"/>
    <col min="1505" max="1505" width="12.25" style="14" customWidth="1"/>
    <col min="1506" max="1506" width="12" style="14" customWidth="1"/>
    <col min="1507" max="1507" width="10.75" style="14" customWidth="1"/>
    <col min="1508" max="1508" width="19.125" style="14" customWidth="1"/>
    <col min="1509" max="1509" width="21.5" style="14" customWidth="1"/>
    <col min="1510" max="1759" width="9.125" style="14"/>
    <col min="1760" max="1760" width="29.625" style="14" customWidth="1"/>
    <col min="1761" max="1761" width="12.25" style="14" customWidth="1"/>
    <col min="1762" max="1762" width="12" style="14" customWidth="1"/>
    <col min="1763" max="1763" width="10.75" style="14" customWidth="1"/>
    <col min="1764" max="1764" width="19.125" style="14" customWidth="1"/>
    <col min="1765" max="1765" width="21.5" style="14" customWidth="1"/>
    <col min="1766" max="2015" width="9.125" style="14"/>
    <col min="2016" max="2016" width="29.625" style="14" customWidth="1"/>
    <col min="2017" max="2017" width="12.25" style="14" customWidth="1"/>
    <col min="2018" max="2018" width="12" style="14" customWidth="1"/>
    <col min="2019" max="2019" width="10.75" style="14" customWidth="1"/>
    <col min="2020" max="2020" width="19.125" style="14" customWidth="1"/>
    <col min="2021" max="2021" width="21.5" style="14" customWidth="1"/>
    <col min="2022" max="2271" width="9.125" style="14"/>
    <col min="2272" max="2272" width="29.625" style="14" customWidth="1"/>
    <col min="2273" max="2273" width="12.25" style="14" customWidth="1"/>
    <col min="2274" max="2274" width="12" style="14" customWidth="1"/>
    <col min="2275" max="2275" width="10.75" style="14" customWidth="1"/>
    <col min="2276" max="2276" width="19.125" style="14" customWidth="1"/>
    <col min="2277" max="2277" width="21.5" style="14" customWidth="1"/>
    <col min="2278" max="2527" width="9.125" style="14"/>
    <col min="2528" max="2528" width="29.625" style="14" customWidth="1"/>
    <col min="2529" max="2529" width="12.25" style="14" customWidth="1"/>
    <col min="2530" max="2530" width="12" style="14" customWidth="1"/>
    <col min="2531" max="2531" width="10.75" style="14" customWidth="1"/>
    <col min="2532" max="2532" width="19.125" style="14" customWidth="1"/>
    <col min="2533" max="2533" width="21.5" style="14" customWidth="1"/>
    <col min="2534" max="2783" width="9.125" style="14"/>
    <col min="2784" max="2784" width="29.625" style="14" customWidth="1"/>
    <col min="2785" max="2785" width="12.25" style="14" customWidth="1"/>
    <col min="2786" max="2786" width="12" style="14" customWidth="1"/>
    <col min="2787" max="2787" width="10.75" style="14" customWidth="1"/>
    <col min="2788" max="2788" width="19.125" style="14" customWidth="1"/>
    <col min="2789" max="2789" width="21.5" style="14" customWidth="1"/>
    <col min="2790" max="3039" width="9.125" style="14"/>
    <col min="3040" max="3040" width="29.625" style="14" customWidth="1"/>
    <col min="3041" max="3041" width="12.25" style="14" customWidth="1"/>
    <col min="3042" max="3042" width="12" style="14" customWidth="1"/>
    <col min="3043" max="3043" width="10.75" style="14" customWidth="1"/>
    <col min="3044" max="3044" width="19.125" style="14" customWidth="1"/>
    <col min="3045" max="3045" width="21.5" style="14" customWidth="1"/>
    <col min="3046" max="3295" width="9.125" style="14"/>
    <col min="3296" max="3296" width="29.625" style="14" customWidth="1"/>
    <col min="3297" max="3297" width="12.25" style="14" customWidth="1"/>
    <col min="3298" max="3298" width="12" style="14" customWidth="1"/>
    <col min="3299" max="3299" width="10.75" style="14" customWidth="1"/>
    <col min="3300" max="3300" width="19.125" style="14" customWidth="1"/>
    <col min="3301" max="3301" width="21.5" style="14" customWidth="1"/>
    <col min="3302" max="3551" width="9.125" style="14"/>
    <col min="3552" max="3552" width="29.625" style="14" customWidth="1"/>
    <col min="3553" max="3553" width="12.25" style="14" customWidth="1"/>
    <col min="3554" max="3554" width="12" style="14" customWidth="1"/>
    <col min="3555" max="3555" width="10.75" style="14" customWidth="1"/>
    <col min="3556" max="3556" width="19.125" style="14" customWidth="1"/>
    <col min="3557" max="3557" width="21.5" style="14" customWidth="1"/>
    <col min="3558" max="3807" width="9.125" style="14"/>
    <col min="3808" max="3808" width="29.625" style="14" customWidth="1"/>
    <col min="3809" max="3809" width="12.25" style="14" customWidth="1"/>
    <col min="3810" max="3810" width="12" style="14" customWidth="1"/>
    <col min="3811" max="3811" width="10.75" style="14" customWidth="1"/>
    <col min="3812" max="3812" width="19.125" style="14" customWidth="1"/>
    <col min="3813" max="3813" width="21.5" style="14" customWidth="1"/>
    <col min="3814" max="4063" width="9.125" style="14"/>
    <col min="4064" max="4064" width="29.625" style="14" customWidth="1"/>
    <col min="4065" max="4065" width="12.25" style="14" customWidth="1"/>
    <col min="4066" max="4066" width="12" style="14" customWidth="1"/>
    <col min="4067" max="4067" width="10.75" style="14" customWidth="1"/>
    <col min="4068" max="4068" width="19.125" style="14" customWidth="1"/>
    <col min="4069" max="4069" width="21.5" style="14" customWidth="1"/>
    <col min="4070" max="4319" width="9.125" style="14"/>
    <col min="4320" max="4320" width="29.625" style="14" customWidth="1"/>
    <col min="4321" max="4321" width="12.25" style="14" customWidth="1"/>
    <col min="4322" max="4322" width="12" style="14" customWidth="1"/>
    <col min="4323" max="4323" width="10.75" style="14" customWidth="1"/>
    <col min="4324" max="4324" width="19.125" style="14" customWidth="1"/>
    <col min="4325" max="4325" width="21.5" style="14" customWidth="1"/>
    <col min="4326" max="4575" width="9.125" style="14"/>
    <col min="4576" max="4576" width="29.625" style="14" customWidth="1"/>
    <col min="4577" max="4577" width="12.25" style="14" customWidth="1"/>
    <col min="4578" max="4578" width="12" style="14" customWidth="1"/>
    <col min="4579" max="4579" width="10.75" style="14" customWidth="1"/>
    <col min="4580" max="4580" width="19.125" style="14" customWidth="1"/>
    <col min="4581" max="4581" width="21.5" style="14" customWidth="1"/>
    <col min="4582" max="4831" width="9.125" style="14"/>
    <col min="4832" max="4832" width="29.625" style="14" customWidth="1"/>
    <col min="4833" max="4833" width="12.25" style="14" customWidth="1"/>
    <col min="4834" max="4834" width="12" style="14" customWidth="1"/>
    <col min="4835" max="4835" width="10.75" style="14" customWidth="1"/>
    <col min="4836" max="4836" width="19.125" style="14" customWidth="1"/>
    <col min="4837" max="4837" width="21.5" style="14" customWidth="1"/>
    <col min="4838" max="5087" width="9.125" style="14"/>
    <col min="5088" max="5088" width="29.625" style="14" customWidth="1"/>
    <col min="5089" max="5089" width="12.25" style="14" customWidth="1"/>
    <col min="5090" max="5090" width="12" style="14" customWidth="1"/>
    <col min="5091" max="5091" width="10.75" style="14" customWidth="1"/>
    <col min="5092" max="5092" width="19.125" style="14" customWidth="1"/>
    <col min="5093" max="5093" width="21.5" style="14" customWidth="1"/>
    <col min="5094" max="5343" width="9.125" style="14"/>
    <col min="5344" max="5344" width="29.625" style="14" customWidth="1"/>
    <col min="5345" max="5345" width="12.25" style="14" customWidth="1"/>
    <col min="5346" max="5346" width="12" style="14" customWidth="1"/>
    <col min="5347" max="5347" width="10.75" style="14" customWidth="1"/>
    <col min="5348" max="5348" width="19.125" style="14" customWidth="1"/>
    <col min="5349" max="5349" width="21.5" style="14" customWidth="1"/>
    <col min="5350" max="5599" width="9.125" style="14"/>
    <col min="5600" max="5600" width="29.625" style="14" customWidth="1"/>
    <col min="5601" max="5601" width="12.25" style="14" customWidth="1"/>
    <col min="5602" max="5602" width="12" style="14" customWidth="1"/>
    <col min="5603" max="5603" width="10.75" style="14" customWidth="1"/>
    <col min="5604" max="5604" width="19.125" style="14" customWidth="1"/>
    <col min="5605" max="5605" width="21.5" style="14" customWidth="1"/>
    <col min="5606" max="5855" width="9.125" style="14"/>
    <col min="5856" max="5856" width="29.625" style="14" customWidth="1"/>
    <col min="5857" max="5857" width="12.25" style="14" customWidth="1"/>
    <col min="5858" max="5858" width="12" style="14" customWidth="1"/>
    <col min="5859" max="5859" width="10.75" style="14" customWidth="1"/>
    <col min="5860" max="5860" width="19.125" style="14" customWidth="1"/>
    <col min="5861" max="5861" width="21.5" style="14" customWidth="1"/>
    <col min="5862" max="6111" width="9.125" style="14"/>
    <col min="6112" max="6112" width="29.625" style="14" customWidth="1"/>
    <col min="6113" max="6113" width="12.25" style="14" customWidth="1"/>
    <col min="6114" max="6114" width="12" style="14" customWidth="1"/>
    <col min="6115" max="6115" width="10.75" style="14" customWidth="1"/>
    <col min="6116" max="6116" width="19.125" style="14" customWidth="1"/>
    <col min="6117" max="6117" width="21.5" style="14" customWidth="1"/>
    <col min="6118" max="6367" width="9.125" style="14"/>
    <col min="6368" max="6368" width="29.625" style="14" customWidth="1"/>
    <col min="6369" max="6369" width="12.25" style="14" customWidth="1"/>
    <col min="6370" max="6370" width="12" style="14" customWidth="1"/>
    <col min="6371" max="6371" width="10.75" style="14" customWidth="1"/>
    <col min="6372" max="6372" width="19.125" style="14" customWidth="1"/>
    <col min="6373" max="6373" width="21.5" style="14" customWidth="1"/>
    <col min="6374" max="6623" width="9.125" style="14"/>
    <col min="6624" max="6624" width="29.625" style="14" customWidth="1"/>
    <col min="6625" max="6625" width="12.25" style="14" customWidth="1"/>
    <col min="6626" max="6626" width="12" style="14" customWidth="1"/>
    <col min="6627" max="6627" width="10.75" style="14" customWidth="1"/>
    <col min="6628" max="6628" width="19.125" style="14" customWidth="1"/>
    <col min="6629" max="6629" width="21.5" style="14" customWidth="1"/>
    <col min="6630" max="6879" width="9.125" style="14"/>
    <col min="6880" max="6880" width="29.625" style="14" customWidth="1"/>
    <col min="6881" max="6881" width="12.25" style="14" customWidth="1"/>
    <col min="6882" max="6882" width="12" style="14" customWidth="1"/>
    <col min="6883" max="6883" width="10.75" style="14" customWidth="1"/>
    <col min="6884" max="6884" width="19.125" style="14" customWidth="1"/>
    <col min="6885" max="6885" width="21.5" style="14" customWidth="1"/>
    <col min="6886" max="7135" width="9.125" style="14"/>
    <col min="7136" max="7136" width="29.625" style="14" customWidth="1"/>
    <col min="7137" max="7137" width="12.25" style="14" customWidth="1"/>
    <col min="7138" max="7138" width="12" style="14" customWidth="1"/>
    <col min="7139" max="7139" width="10.75" style="14" customWidth="1"/>
    <col min="7140" max="7140" width="19.125" style="14" customWidth="1"/>
    <col min="7141" max="7141" width="21.5" style="14" customWidth="1"/>
    <col min="7142" max="7391" width="9.125" style="14"/>
    <col min="7392" max="7392" width="29.625" style="14" customWidth="1"/>
    <col min="7393" max="7393" width="12.25" style="14" customWidth="1"/>
    <col min="7394" max="7394" width="12" style="14" customWidth="1"/>
    <col min="7395" max="7395" width="10.75" style="14" customWidth="1"/>
    <col min="7396" max="7396" width="19.125" style="14" customWidth="1"/>
    <col min="7397" max="7397" width="21.5" style="14" customWidth="1"/>
    <col min="7398" max="7647" width="9.125" style="14"/>
    <col min="7648" max="7648" width="29.625" style="14" customWidth="1"/>
    <col min="7649" max="7649" width="12.25" style="14" customWidth="1"/>
    <col min="7650" max="7650" width="12" style="14" customWidth="1"/>
    <col min="7651" max="7651" width="10.75" style="14" customWidth="1"/>
    <col min="7652" max="7652" width="19.125" style="14" customWidth="1"/>
    <col min="7653" max="7653" width="21.5" style="14" customWidth="1"/>
    <col min="7654" max="7903" width="9.125" style="14"/>
    <col min="7904" max="7904" width="29.625" style="14" customWidth="1"/>
    <col min="7905" max="7905" width="12.25" style="14" customWidth="1"/>
    <col min="7906" max="7906" width="12" style="14" customWidth="1"/>
    <col min="7907" max="7907" width="10.75" style="14" customWidth="1"/>
    <col min="7908" max="7908" width="19.125" style="14" customWidth="1"/>
    <col min="7909" max="7909" width="21.5" style="14" customWidth="1"/>
    <col min="7910" max="8159" width="9.125" style="14"/>
    <col min="8160" max="8160" width="29.625" style="14" customWidth="1"/>
    <col min="8161" max="8161" width="12.25" style="14" customWidth="1"/>
    <col min="8162" max="8162" width="12" style="14" customWidth="1"/>
    <col min="8163" max="8163" width="10.75" style="14" customWidth="1"/>
    <col min="8164" max="8164" width="19.125" style="14" customWidth="1"/>
    <col min="8165" max="8165" width="21.5" style="14" customWidth="1"/>
    <col min="8166" max="8415" width="9.125" style="14"/>
    <col min="8416" max="8416" width="29.625" style="14" customWidth="1"/>
    <col min="8417" max="8417" width="12.25" style="14" customWidth="1"/>
    <col min="8418" max="8418" width="12" style="14" customWidth="1"/>
    <col min="8419" max="8419" width="10.75" style="14" customWidth="1"/>
    <col min="8420" max="8420" width="19.125" style="14" customWidth="1"/>
    <col min="8421" max="8421" width="21.5" style="14" customWidth="1"/>
    <col min="8422" max="8671" width="9.125" style="14"/>
    <col min="8672" max="8672" width="29.625" style="14" customWidth="1"/>
    <col min="8673" max="8673" width="12.25" style="14" customWidth="1"/>
    <col min="8674" max="8674" width="12" style="14" customWidth="1"/>
    <col min="8675" max="8675" width="10.75" style="14" customWidth="1"/>
    <col min="8676" max="8676" width="19.125" style="14" customWidth="1"/>
    <col min="8677" max="8677" width="21.5" style="14" customWidth="1"/>
    <col min="8678" max="8927" width="9.125" style="14"/>
    <col min="8928" max="8928" width="29.625" style="14" customWidth="1"/>
    <col min="8929" max="8929" width="12.25" style="14" customWidth="1"/>
    <col min="8930" max="8930" width="12" style="14" customWidth="1"/>
    <col min="8931" max="8931" width="10.75" style="14" customWidth="1"/>
    <col min="8932" max="8932" width="19.125" style="14" customWidth="1"/>
    <col min="8933" max="8933" width="21.5" style="14" customWidth="1"/>
    <col min="8934" max="9183" width="9.125" style="14"/>
    <col min="9184" max="9184" width="29.625" style="14" customWidth="1"/>
    <col min="9185" max="9185" width="12.25" style="14" customWidth="1"/>
    <col min="9186" max="9186" width="12" style="14" customWidth="1"/>
    <col min="9187" max="9187" width="10.75" style="14" customWidth="1"/>
    <col min="9188" max="9188" width="19.125" style="14" customWidth="1"/>
    <col min="9189" max="9189" width="21.5" style="14" customWidth="1"/>
    <col min="9190" max="9439" width="9.125" style="14"/>
    <col min="9440" max="9440" width="29.625" style="14" customWidth="1"/>
    <col min="9441" max="9441" width="12.25" style="14" customWidth="1"/>
    <col min="9442" max="9442" width="12" style="14" customWidth="1"/>
    <col min="9443" max="9443" width="10.75" style="14" customWidth="1"/>
    <col min="9444" max="9444" width="19.125" style="14" customWidth="1"/>
    <col min="9445" max="9445" width="21.5" style="14" customWidth="1"/>
    <col min="9446" max="9695" width="9.125" style="14"/>
    <col min="9696" max="9696" width="29.625" style="14" customWidth="1"/>
    <col min="9697" max="9697" width="12.25" style="14" customWidth="1"/>
    <col min="9698" max="9698" width="12" style="14" customWidth="1"/>
    <col min="9699" max="9699" width="10.75" style="14" customWidth="1"/>
    <col min="9700" max="9700" width="19.125" style="14" customWidth="1"/>
    <col min="9701" max="9701" width="21.5" style="14" customWidth="1"/>
    <col min="9702" max="9951" width="9.125" style="14"/>
    <col min="9952" max="9952" width="29.625" style="14" customWidth="1"/>
    <col min="9953" max="9953" width="12.25" style="14" customWidth="1"/>
    <col min="9954" max="9954" width="12" style="14" customWidth="1"/>
    <col min="9955" max="9955" width="10.75" style="14" customWidth="1"/>
    <col min="9956" max="9956" width="19.125" style="14" customWidth="1"/>
    <col min="9957" max="9957" width="21.5" style="14" customWidth="1"/>
    <col min="9958" max="10207" width="9.125" style="14"/>
    <col min="10208" max="10208" width="29.625" style="14" customWidth="1"/>
    <col min="10209" max="10209" width="12.25" style="14" customWidth="1"/>
    <col min="10210" max="10210" width="12" style="14" customWidth="1"/>
    <col min="10211" max="10211" width="10.75" style="14" customWidth="1"/>
    <col min="10212" max="10212" width="19.125" style="14" customWidth="1"/>
    <col min="10213" max="10213" width="21.5" style="14" customWidth="1"/>
    <col min="10214" max="10463" width="9.125" style="14"/>
    <col min="10464" max="10464" width="29.625" style="14" customWidth="1"/>
    <col min="10465" max="10465" width="12.25" style="14" customWidth="1"/>
    <col min="10466" max="10466" width="12" style="14" customWidth="1"/>
    <col min="10467" max="10467" width="10.75" style="14" customWidth="1"/>
    <col min="10468" max="10468" width="19.125" style="14" customWidth="1"/>
    <col min="10469" max="10469" width="21.5" style="14" customWidth="1"/>
    <col min="10470" max="10719" width="9.125" style="14"/>
    <col min="10720" max="10720" width="29.625" style="14" customWidth="1"/>
    <col min="10721" max="10721" width="12.25" style="14" customWidth="1"/>
    <col min="10722" max="10722" width="12" style="14" customWidth="1"/>
    <col min="10723" max="10723" width="10.75" style="14" customWidth="1"/>
    <col min="10724" max="10724" width="19.125" style="14" customWidth="1"/>
    <col min="10725" max="10725" width="21.5" style="14" customWidth="1"/>
    <col min="10726" max="10975" width="9.125" style="14"/>
    <col min="10976" max="10976" width="29.625" style="14" customWidth="1"/>
    <col min="10977" max="10977" width="12.25" style="14" customWidth="1"/>
    <col min="10978" max="10978" width="12" style="14" customWidth="1"/>
    <col min="10979" max="10979" width="10.75" style="14" customWidth="1"/>
    <col min="10980" max="10980" width="19.125" style="14" customWidth="1"/>
    <col min="10981" max="10981" width="21.5" style="14" customWidth="1"/>
    <col min="10982" max="11231" width="9.125" style="14"/>
    <col min="11232" max="11232" width="29.625" style="14" customWidth="1"/>
    <col min="11233" max="11233" width="12.25" style="14" customWidth="1"/>
    <col min="11234" max="11234" width="12" style="14" customWidth="1"/>
    <col min="11235" max="11235" width="10.75" style="14" customWidth="1"/>
    <col min="11236" max="11236" width="19.125" style="14" customWidth="1"/>
    <col min="11237" max="11237" width="21.5" style="14" customWidth="1"/>
    <col min="11238" max="11487" width="9.125" style="14"/>
    <col min="11488" max="11488" width="29.625" style="14" customWidth="1"/>
    <col min="11489" max="11489" width="12.25" style="14" customWidth="1"/>
    <col min="11490" max="11490" width="12" style="14" customWidth="1"/>
    <col min="11491" max="11491" width="10.75" style="14" customWidth="1"/>
    <col min="11492" max="11492" width="19.125" style="14" customWidth="1"/>
    <col min="11493" max="11493" width="21.5" style="14" customWidth="1"/>
    <col min="11494" max="11743" width="9.125" style="14"/>
    <col min="11744" max="11744" width="29.625" style="14" customWidth="1"/>
    <col min="11745" max="11745" width="12.25" style="14" customWidth="1"/>
    <col min="11746" max="11746" width="12" style="14" customWidth="1"/>
    <col min="11747" max="11747" width="10.75" style="14" customWidth="1"/>
    <col min="11748" max="11748" width="19.125" style="14" customWidth="1"/>
    <col min="11749" max="11749" width="21.5" style="14" customWidth="1"/>
    <col min="11750" max="11999" width="9.125" style="14"/>
    <col min="12000" max="12000" width="29.625" style="14" customWidth="1"/>
    <col min="12001" max="12001" width="12.25" style="14" customWidth="1"/>
    <col min="12002" max="12002" width="12" style="14" customWidth="1"/>
    <col min="12003" max="12003" width="10.75" style="14" customWidth="1"/>
    <col min="12004" max="12004" width="19.125" style="14" customWidth="1"/>
    <col min="12005" max="12005" width="21.5" style="14" customWidth="1"/>
    <col min="12006" max="12255" width="9.125" style="14"/>
    <col min="12256" max="12256" width="29.625" style="14" customWidth="1"/>
    <col min="12257" max="12257" width="12.25" style="14" customWidth="1"/>
    <col min="12258" max="12258" width="12" style="14" customWidth="1"/>
    <col min="12259" max="12259" width="10.75" style="14" customWidth="1"/>
    <col min="12260" max="12260" width="19.125" style="14" customWidth="1"/>
    <col min="12261" max="12261" width="21.5" style="14" customWidth="1"/>
    <col min="12262" max="12511" width="9.125" style="14"/>
    <col min="12512" max="12512" width="29.625" style="14" customWidth="1"/>
    <col min="12513" max="12513" width="12.25" style="14" customWidth="1"/>
    <col min="12514" max="12514" width="12" style="14" customWidth="1"/>
    <col min="12515" max="12515" width="10.75" style="14" customWidth="1"/>
    <col min="12516" max="12516" width="19.125" style="14" customWidth="1"/>
    <col min="12517" max="12517" width="21.5" style="14" customWidth="1"/>
    <col min="12518" max="12767" width="9.125" style="14"/>
    <col min="12768" max="12768" width="29.625" style="14" customWidth="1"/>
    <col min="12769" max="12769" width="12.25" style="14" customWidth="1"/>
    <col min="12770" max="12770" width="12" style="14" customWidth="1"/>
    <col min="12771" max="12771" width="10.75" style="14" customWidth="1"/>
    <col min="12772" max="12772" width="19.125" style="14" customWidth="1"/>
    <col min="12773" max="12773" width="21.5" style="14" customWidth="1"/>
    <col min="12774" max="13023" width="9.125" style="14"/>
    <col min="13024" max="13024" width="29.625" style="14" customWidth="1"/>
    <col min="13025" max="13025" width="12.25" style="14" customWidth="1"/>
    <col min="13026" max="13026" width="12" style="14" customWidth="1"/>
    <col min="13027" max="13027" width="10.75" style="14" customWidth="1"/>
    <col min="13028" max="13028" width="19.125" style="14" customWidth="1"/>
    <col min="13029" max="13029" width="21.5" style="14" customWidth="1"/>
    <col min="13030" max="13279" width="9.125" style="14"/>
    <col min="13280" max="13280" width="29.625" style="14" customWidth="1"/>
    <col min="13281" max="13281" width="12.25" style="14" customWidth="1"/>
    <col min="13282" max="13282" width="12" style="14" customWidth="1"/>
    <col min="13283" max="13283" width="10.75" style="14" customWidth="1"/>
    <col min="13284" max="13284" width="19.125" style="14" customWidth="1"/>
    <col min="13285" max="13285" width="21.5" style="14" customWidth="1"/>
    <col min="13286" max="13535" width="9.125" style="14"/>
    <col min="13536" max="13536" width="29.625" style="14" customWidth="1"/>
    <col min="13537" max="13537" width="12.25" style="14" customWidth="1"/>
    <col min="13538" max="13538" width="12" style="14" customWidth="1"/>
    <col min="13539" max="13539" width="10.75" style="14" customWidth="1"/>
    <col min="13540" max="13540" width="19.125" style="14" customWidth="1"/>
    <col min="13541" max="13541" width="21.5" style="14" customWidth="1"/>
    <col min="13542" max="13791" width="9.125" style="14"/>
    <col min="13792" max="13792" width="29.625" style="14" customWidth="1"/>
    <col min="13793" max="13793" width="12.25" style="14" customWidth="1"/>
    <col min="13794" max="13794" width="12" style="14" customWidth="1"/>
    <col min="13795" max="13795" width="10.75" style="14" customWidth="1"/>
    <col min="13796" max="13796" width="19.125" style="14" customWidth="1"/>
    <col min="13797" max="13797" width="21.5" style="14" customWidth="1"/>
    <col min="13798" max="14047" width="9.125" style="14"/>
    <col min="14048" max="14048" width="29.625" style="14" customWidth="1"/>
    <col min="14049" max="14049" width="12.25" style="14" customWidth="1"/>
    <col min="14050" max="14050" width="12" style="14" customWidth="1"/>
    <col min="14051" max="14051" width="10.75" style="14" customWidth="1"/>
    <col min="14052" max="14052" width="19.125" style="14" customWidth="1"/>
    <col min="14053" max="14053" width="21.5" style="14" customWidth="1"/>
    <col min="14054" max="14303" width="9.125" style="14"/>
    <col min="14304" max="14304" width="29.625" style="14" customWidth="1"/>
    <col min="14305" max="14305" width="12.25" style="14" customWidth="1"/>
    <col min="14306" max="14306" width="12" style="14" customWidth="1"/>
    <col min="14307" max="14307" width="10.75" style="14" customWidth="1"/>
    <col min="14308" max="14308" width="19.125" style="14" customWidth="1"/>
    <col min="14309" max="14309" width="21.5" style="14" customWidth="1"/>
    <col min="14310" max="14559" width="9.125" style="14"/>
    <col min="14560" max="14560" width="29.625" style="14" customWidth="1"/>
    <col min="14561" max="14561" width="12.25" style="14" customWidth="1"/>
    <col min="14562" max="14562" width="12" style="14" customWidth="1"/>
    <col min="14563" max="14563" width="10.75" style="14" customWidth="1"/>
    <col min="14564" max="14564" width="19.125" style="14" customWidth="1"/>
    <col min="14565" max="14565" width="21.5" style="14" customWidth="1"/>
    <col min="14566" max="14815" width="9.125" style="14"/>
    <col min="14816" max="14816" width="29.625" style="14" customWidth="1"/>
    <col min="14817" max="14817" width="12.25" style="14" customWidth="1"/>
    <col min="14818" max="14818" width="12" style="14" customWidth="1"/>
    <col min="14819" max="14819" width="10.75" style="14" customWidth="1"/>
    <col min="14820" max="14820" width="19.125" style="14" customWidth="1"/>
    <col min="14821" max="14821" width="21.5" style="14" customWidth="1"/>
    <col min="14822" max="15071" width="9.125" style="14"/>
    <col min="15072" max="15072" width="29.625" style="14" customWidth="1"/>
    <col min="15073" max="15073" width="12.25" style="14" customWidth="1"/>
    <col min="15074" max="15074" width="12" style="14" customWidth="1"/>
    <col min="15075" max="15075" width="10.75" style="14" customWidth="1"/>
    <col min="15076" max="15076" width="19.125" style="14" customWidth="1"/>
    <col min="15077" max="15077" width="21.5" style="14" customWidth="1"/>
    <col min="15078" max="15327" width="9.125" style="14"/>
    <col min="15328" max="15328" width="29.625" style="14" customWidth="1"/>
    <col min="15329" max="15329" width="12.25" style="14" customWidth="1"/>
    <col min="15330" max="15330" width="12" style="14" customWidth="1"/>
    <col min="15331" max="15331" width="10.75" style="14" customWidth="1"/>
    <col min="15332" max="15332" width="19.125" style="14" customWidth="1"/>
    <col min="15333" max="15333" width="21.5" style="14" customWidth="1"/>
    <col min="15334" max="15583" width="9.125" style="14"/>
    <col min="15584" max="15584" width="29.625" style="14" customWidth="1"/>
    <col min="15585" max="15585" width="12.25" style="14" customWidth="1"/>
    <col min="15586" max="15586" width="12" style="14" customWidth="1"/>
    <col min="15587" max="15587" width="10.75" style="14" customWidth="1"/>
    <col min="15588" max="15588" width="19.125" style="14" customWidth="1"/>
    <col min="15589" max="15589" width="21.5" style="14" customWidth="1"/>
    <col min="15590" max="15839" width="9.125" style="14"/>
    <col min="15840" max="15840" width="29.625" style="14" customWidth="1"/>
    <col min="15841" max="15841" width="12.25" style="14" customWidth="1"/>
    <col min="15842" max="15842" width="12" style="14" customWidth="1"/>
    <col min="15843" max="15843" width="10.75" style="14" customWidth="1"/>
    <col min="15844" max="15844" width="19.125" style="14" customWidth="1"/>
    <col min="15845" max="15845" width="21.5" style="14" customWidth="1"/>
    <col min="15846" max="16095" width="9.125" style="14"/>
    <col min="16096" max="16096" width="29.625" style="14" customWidth="1"/>
    <col min="16097" max="16097" width="12.25" style="14" customWidth="1"/>
    <col min="16098" max="16098" width="12" style="14" customWidth="1"/>
    <col min="16099" max="16099" width="10.75" style="14" customWidth="1"/>
    <col min="16100" max="16100" width="19.125" style="14" customWidth="1"/>
    <col min="16101" max="16101" width="21.5" style="14" customWidth="1"/>
    <col min="16102" max="16384" width="9.125" style="14"/>
  </cols>
  <sheetData>
    <row r="1" ht="37.5" customHeight="1" spans="1:6">
      <c r="A1" s="122" t="s">
        <v>1308</v>
      </c>
      <c r="B1" s="123"/>
      <c r="C1" s="123"/>
      <c r="D1" s="123"/>
      <c r="E1" s="123"/>
      <c r="F1" s="146"/>
    </row>
    <row r="2" ht="19.5" customHeight="1" spans="1:6">
      <c r="A2" s="124"/>
      <c r="B2" s="147"/>
      <c r="C2" s="148" t="s">
        <v>1</v>
      </c>
      <c r="E2" s="115"/>
      <c r="F2" s="149" t="s">
        <v>2</v>
      </c>
    </row>
    <row r="3" ht="36" customHeight="1" spans="1:6">
      <c r="A3" s="150" t="s">
        <v>1228</v>
      </c>
      <c r="B3" s="83" t="s">
        <v>1130</v>
      </c>
      <c r="C3" s="83" t="s">
        <v>5</v>
      </c>
      <c r="D3" s="127" t="s">
        <v>112</v>
      </c>
      <c r="E3" s="83" t="s">
        <v>1229</v>
      </c>
      <c r="F3" s="151" t="s">
        <v>1230</v>
      </c>
    </row>
    <row r="4" ht="19.5" customHeight="1" spans="1:6">
      <c r="A4" s="128" t="s">
        <v>1309</v>
      </c>
      <c r="B4" s="129"/>
      <c r="C4" s="87"/>
      <c r="D4" s="129"/>
      <c r="E4" s="152"/>
      <c r="F4" s="152"/>
    </row>
    <row r="5" ht="19.5" customHeight="1" spans="1:6">
      <c r="A5" s="128" t="s">
        <v>1310</v>
      </c>
      <c r="B5" s="129"/>
      <c r="C5" s="87"/>
      <c r="D5" s="129"/>
      <c r="E5" s="152"/>
      <c r="F5" s="152"/>
    </row>
    <row r="6" ht="19.5" customHeight="1" spans="1:6">
      <c r="A6" s="128" t="s">
        <v>1311</v>
      </c>
      <c r="B6" s="129"/>
      <c r="C6" s="87"/>
      <c r="D6" s="129"/>
      <c r="E6" s="152"/>
      <c r="F6" s="152"/>
    </row>
    <row r="7" ht="19.5" customHeight="1" spans="1:6">
      <c r="A7" s="128" t="s">
        <v>1312</v>
      </c>
      <c r="B7" s="129"/>
      <c r="C7" s="129">
        <v>111</v>
      </c>
      <c r="D7" s="129"/>
      <c r="E7" s="152">
        <f>D7/C7*100</f>
        <v>0</v>
      </c>
      <c r="F7" s="152"/>
    </row>
    <row r="8" ht="19.5" customHeight="1" spans="1:6">
      <c r="A8" s="128" t="s">
        <v>1313</v>
      </c>
      <c r="B8" s="129"/>
      <c r="C8" s="129">
        <v>3935</v>
      </c>
      <c r="D8" s="129">
        <v>3822</v>
      </c>
      <c r="E8" s="152">
        <f>D8/C8*100</f>
        <v>97.12833545108</v>
      </c>
      <c r="F8" s="152">
        <v>45.4891511229539</v>
      </c>
    </row>
    <row r="9" ht="19.5" customHeight="1" spans="1:6">
      <c r="A9" s="128" t="s">
        <v>1314</v>
      </c>
      <c r="B9" s="129"/>
      <c r="C9" s="129"/>
      <c r="D9" s="129"/>
      <c r="E9" s="152"/>
      <c r="F9" s="152"/>
    </row>
    <row r="10" ht="19.5" customHeight="1" spans="1:6">
      <c r="A10" s="128" t="s">
        <v>1315</v>
      </c>
      <c r="B10" s="129"/>
      <c r="C10" s="129"/>
      <c r="D10" s="129"/>
      <c r="E10" s="152"/>
      <c r="F10" s="152"/>
    </row>
    <row r="11" ht="19.5" customHeight="1" spans="1:6">
      <c r="A11" s="128" t="s">
        <v>1316</v>
      </c>
      <c r="B11" s="129"/>
      <c r="C11" s="129"/>
      <c r="D11" s="129"/>
      <c r="E11" s="152"/>
      <c r="F11" s="152"/>
    </row>
    <row r="12" ht="19.5" customHeight="1" spans="1:6">
      <c r="A12" s="128" t="s">
        <v>1317</v>
      </c>
      <c r="B12" s="129"/>
      <c r="C12" s="129"/>
      <c r="D12" s="129"/>
      <c r="E12" s="152"/>
      <c r="F12" s="152"/>
    </row>
    <row r="13" ht="19.5" customHeight="1" spans="1:6">
      <c r="A13" s="128" t="s">
        <v>1318</v>
      </c>
      <c r="B13" s="129">
        <v>130381</v>
      </c>
      <c r="C13" s="129">
        <v>75447</v>
      </c>
      <c r="D13" s="129">
        <v>75174</v>
      </c>
      <c r="E13" s="152">
        <f t="shared" ref="E13:E17" si="0">D13/C13*100</f>
        <v>99.638156586743</v>
      </c>
      <c r="F13" s="152">
        <v>-3.95185710452681</v>
      </c>
    </row>
    <row r="14" ht="19.5" customHeight="1" spans="1:6">
      <c r="A14" s="128" t="s">
        <v>1319</v>
      </c>
      <c r="B14" s="129">
        <v>3000</v>
      </c>
      <c r="C14" s="129">
        <v>3685</v>
      </c>
      <c r="D14" s="129"/>
      <c r="E14" s="152">
        <f t="shared" si="0"/>
        <v>0</v>
      </c>
      <c r="F14" s="152">
        <v>-100</v>
      </c>
    </row>
    <row r="15" ht="19.5" customHeight="1" spans="1:6">
      <c r="A15" s="128" t="s">
        <v>1320</v>
      </c>
      <c r="B15" s="129">
        <v>700</v>
      </c>
      <c r="C15" s="129">
        <v>707</v>
      </c>
      <c r="D15" s="129"/>
      <c r="E15" s="152"/>
      <c r="F15" s="152"/>
    </row>
    <row r="16" ht="19.5" customHeight="1" spans="1:6">
      <c r="A16" s="128" t="s">
        <v>1321</v>
      </c>
      <c r="B16" s="129">
        <v>355</v>
      </c>
      <c r="C16" s="129">
        <v>1436</v>
      </c>
      <c r="D16" s="129">
        <v>190</v>
      </c>
      <c r="E16" s="152">
        <f t="shared" si="0"/>
        <v>13.2311977715877</v>
      </c>
      <c r="F16" s="152">
        <v>100</v>
      </c>
    </row>
    <row r="17" ht="19.5" customHeight="1" spans="1:6">
      <c r="A17" s="128" t="s">
        <v>1322</v>
      </c>
      <c r="B17" s="129"/>
      <c r="C17" s="129">
        <v>41</v>
      </c>
      <c r="D17" s="129"/>
      <c r="E17" s="152">
        <f t="shared" si="0"/>
        <v>0</v>
      </c>
      <c r="F17" s="152">
        <v>-100</v>
      </c>
    </row>
    <row r="18" ht="19.5" customHeight="1" spans="1:6">
      <c r="A18" s="130" t="s">
        <v>1323</v>
      </c>
      <c r="B18" s="129"/>
      <c r="C18" s="129"/>
      <c r="D18" s="129"/>
      <c r="E18" s="152"/>
      <c r="F18" s="152"/>
    </row>
    <row r="19" ht="19.5" customHeight="1" spans="1:6">
      <c r="A19" s="130" t="s">
        <v>1324</v>
      </c>
      <c r="B19" s="129"/>
      <c r="C19" s="129"/>
      <c r="D19" s="129"/>
      <c r="E19" s="152"/>
      <c r="F19" s="152"/>
    </row>
    <row r="20" ht="19.5" customHeight="1" spans="1:6">
      <c r="A20" s="130" t="s">
        <v>1325</v>
      </c>
      <c r="B20" s="129"/>
      <c r="C20" s="129"/>
      <c r="D20" s="129"/>
      <c r="E20" s="152"/>
      <c r="F20" s="152"/>
    </row>
    <row r="21" ht="19.5" customHeight="1" spans="1:6">
      <c r="A21" s="130" t="s">
        <v>1326</v>
      </c>
      <c r="B21" s="129"/>
      <c r="C21" s="129"/>
      <c r="D21" s="129"/>
      <c r="E21" s="152"/>
      <c r="F21" s="152"/>
    </row>
    <row r="22" ht="19.5" customHeight="1" spans="1:6">
      <c r="A22" s="128" t="s">
        <v>1327</v>
      </c>
      <c r="B22" s="129"/>
      <c r="C22" s="129"/>
      <c r="D22" s="129"/>
      <c r="E22" s="152"/>
      <c r="F22" s="152"/>
    </row>
    <row r="23" ht="19.5" customHeight="1" spans="1:6">
      <c r="A23" s="128" t="s">
        <v>1328</v>
      </c>
      <c r="B23" s="129"/>
      <c r="C23" s="129"/>
      <c r="D23" s="129"/>
      <c r="E23" s="152"/>
      <c r="F23" s="152"/>
    </row>
    <row r="24" ht="19.5" customHeight="1" spans="1:6">
      <c r="A24" s="128" t="s">
        <v>1329</v>
      </c>
      <c r="B24" s="129"/>
      <c r="C24" s="129"/>
      <c r="D24" s="129"/>
      <c r="E24" s="152"/>
      <c r="F24" s="152"/>
    </row>
    <row r="25" ht="19.5" customHeight="1" spans="1:6">
      <c r="A25" s="128" t="s">
        <v>1330</v>
      </c>
      <c r="B25" s="129"/>
      <c r="C25" s="129"/>
      <c r="D25" s="129"/>
      <c r="E25" s="152"/>
      <c r="F25" s="152"/>
    </row>
    <row r="26" ht="19.5" customHeight="1" spans="1:6">
      <c r="A26" s="128" t="s">
        <v>1331</v>
      </c>
      <c r="B26" s="129"/>
      <c r="C26" s="129"/>
      <c r="D26" s="129"/>
      <c r="E26" s="152"/>
      <c r="F26" s="152"/>
    </row>
    <row r="27" ht="19.5" customHeight="1" spans="1:6">
      <c r="A27" s="128" t="s">
        <v>1332</v>
      </c>
      <c r="B27" s="129"/>
      <c r="C27" s="129"/>
      <c r="D27" s="129"/>
      <c r="E27" s="152"/>
      <c r="F27" s="152"/>
    </row>
    <row r="28" ht="19.5" customHeight="1" spans="1:6">
      <c r="A28" s="128" t="s">
        <v>1333</v>
      </c>
      <c r="B28" s="129"/>
      <c r="C28" s="129"/>
      <c r="D28" s="129"/>
      <c r="E28" s="152"/>
      <c r="F28" s="152"/>
    </row>
    <row r="29" ht="19.5" customHeight="1" spans="1:6">
      <c r="A29" s="128" t="s">
        <v>1334</v>
      </c>
      <c r="B29" s="129"/>
      <c r="C29" s="129"/>
      <c r="D29" s="129"/>
      <c r="E29" s="152"/>
      <c r="F29" s="152"/>
    </row>
    <row r="30" ht="19.5" customHeight="1" spans="1:6">
      <c r="A30" s="128" t="s">
        <v>1335</v>
      </c>
      <c r="B30" s="129"/>
      <c r="C30" s="129"/>
      <c r="D30" s="129"/>
      <c r="E30" s="152"/>
      <c r="F30" s="152"/>
    </row>
    <row r="31" ht="19.5" customHeight="1" spans="1:6">
      <c r="A31" s="128" t="s">
        <v>1336</v>
      </c>
      <c r="B31" s="129"/>
      <c r="C31" s="129"/>
      <c r="D31" s="129"/>
      <c r="E31" s="152"/>
      <c r="F31" s="152"/>
    </row>
    <row r="32" ht="19.5" customHeight="1" spans="1:6">
      <c r="A32" s="128" t="s">
        <v>1337</v>
      </c>
      <c r="B32" s="129"/>
      <c r="C32" s="129"/>
      <c r="D32" s="129"/>
      <c r="E32" s="152"/>
      <c r="F32" s="152"/>
    </row>
    <row r="33" ht="19.5" customHeight="1" spans="1:6">
      <c r="A33" s="128" t="s">
        <v>1338</v>
      </c>
      <c r="B33" s="129"/>
      <c r="C33" s="129"/>
      <c r="D33" s="129"/>
      <c r="E33" s="152"/>
      <c r="F33" s="152"/>
    </row>
    <row r="34" ht="19.5" customHeight="1" spans="1:6">
      <c r="A34" s="128" t="s">
        <v>1339</v>
      </c>
      <c r="B34" s="129"/>
      <c r="C34" s="129"/>
      <c r="D34" s="129"/>
      <c r="E34" s="152"/>
      <c r="F34" s="152"/>
    </row>
    <row r="35" ht="19.5" customHeight="1" spans="1:6">
      <c r="A35" s="128" t="s">
        <v>1340</v>
      </c>
      <c r="B35" s="129"/>
      <c r="C35" s="129"/>
      <c r="D35" s="129"/>
      <c r="E35" s="152"/>
      <c r="F35" s="152"/>
    </row>
    <row r="36" ht="19.5" customHeight="1" spans="1:6">
      <c r="A36" s="128" t="s">
        <v>1341</v>
      </c>
      <c r="B36" s="129"/>
      <c r="C36" s="129"/>
      <c r="D36" s="129"/>
      <c r="E36" s="152"/>
      <c r="F36" s="152"/>
    </row>
    <row r="37" ht="19.5" customHeight="1" spans="1:6">
      <c r="A37" s="128" t="s">
        <v>1342</v>
      </c>
      <c r="B37" s="129"/>
      <c r="C37" s="129"/>
      <c r="D37" s="129"/>
      <c r="E37" s="152"/>
      <c r="F37" s="152"/>
    </row>
    <row r="38" ht="19.5" customHeight="1" spans="1:6">
      <c r="A38" s="128" t="s">
        <v>961</v>
      </c>
      <c r="B38" s="129"/>
      <c r="C38" s="129"/>
      <c r="D38" s="129"/>
      <c r="E38" s="152"/>
      <c r="F38" s="152"/>
    </row>
    <row r="39" ht="19.5" customHeight="1" spans="1:6">
      <c r="A39" s="128" t="s">
        <v>1343</v>
      </c>
      <c r="B39" s="129"/>
      <c r="C39" s="129"/>
      <c r="D39" s="129"/>
      <c r="E39" s="152"/>
      <c r="F39" s="152"/>
    </row>
    <row r="40" ht="19.5" customHeight="1" spans="1:6">
      <c r="A40" s="128" t="s">
        <v>1344</v>
      </c>
      <c r="B40" s="129"/>
      <c r="C40" s="129"/>
      <c r="D40" s="129"/>
      <c r="E40" s="152"/>
      <c r="F40" s="152"/>
    </row>
    <row r="41" ht="19.5" customHeight="1" spans="1:6">
      <c r="A41" s="128" t="s">
        <v>1345</v>
      </c>
      <c r="B41" s="129"/>
      <c r="C41" s="129">
        <v>38600</v>
      </c>
      <c r="D41" s="129">
        <v>38600</v>
      </c>
      <c r="E41" s="152">
        <f>D41/C41*100</f>
        <v>100</v>
      </c>
      <c r="F41" s="152">
        <v>100</v>
      </c>
    </row>
    <row r="42" ht="19.5" customHeight="1" spans="1:6">
      <c r="A42" s="128" t="s">
        <v>1346</v>
      </c>
      <c r="B42" s="129"/>
      <c r="C42" s="129"/>
      <c r="D42" s="129"/>
      <c r="E42" s="152"/>
      <c r="F42" s="152"/>
    </row>
    <row r="43" ht="19.5" customHeight="1" spans="1:6">
      <c r="A43" s="128" t="s">
        <v>1347</v>
      </c>
      <c r="B43" s="129"/>
      <c r="C43" s="129">
        <v>1359</v>
      </c>
      <c r="D43" s="129">
        <v>847</v>
      </c>
      <c r="E43" s="152">
        <f t="shared" ref="E43:E47" si="1">D43/C43*100</f>
        <v>62.3252391464312</v>
      </c>
      <c r="F43" s="152">
        <v>-45.8093410108765</v>
      </c>
    </row>
    <row r="44" ht="19.5" customHeight="1" spans="1:6">
      <c r="A44" s="128" t="s">
        <v>1112</v>
      </c>
      <c r="B44" s="129">
        <v>7133</v>
      </c>
      <c r="C44" s="129">
        <v>9933</v>
      </c>
      <c r="D44" s="129">
        <v>9933</v>
      </c>
      <c r="E44" s="152">
        <f t="shared" si="1"/>
        <v>100</v>
      </c>
      <c r="F44" s="152">
        <v>18.9011252094805</v>
      </c>
    </row>
    <row r="45" ht="19.5" customHeight="1" spans="1:6">
      <c r="A45" s="128" t="s">
        <v>1124</v>
      </c>
      <c r="B45" s="129"/>
      <c r="C45" s="129"/>
      <c r="D45" s="129"/>
      <c r="E45" s="152"/>
      <c r="F45" s="152"/>
    </row>
    <row r="46" ht="19.5" customHeight="1" spans="1:6">
      <c r="A46" s="131" t="s">
        <v>1348</v>
      </c>
      <c r="B46" s="87"/>
      <c r="C46" s="129"/>
      <c r="D46" s="129"/>
      <c r="E46" s="152"/>
      <c r="F46" s="152"/>
    </row>
    <row r="47" s="50" customFormat="1" ht="19.5" customHeight="1" spans="1:8">
      <c r="A47" s="132" t="s">
        <v>1349</v>
      </c>
      <c r="B47" s="83">
        <f>SUM(B4:B45)</f>
        <v>141569</v>
      </c>
      <c r="C47" s="153">
        <f>SUM(C4:C46)</f>
        <v>135254</v>
      </c>
      <c r="D47" s="153">
        <f>SUM(D4:D46)</f>
        <v>128566</v>
      </c>
      <c r="E47" s="154">
        <f t="shared" si="1"/>
        <v>95.055229420202</v>
      </c>
      <c r="F47" s="154">
        <v>32.5750701204422</v>
      </c>
      <c r="H47" s="145"/>
    </row>
    <row r="48" ht="19.5" customHeight="1" spans="1:6">
      <c r="A48" s="155" t="s">
        <v>1350</v>
      </c>
      <c r="B48" s="156"/>
      <c r="C48" s="156"/>
      <c r="D48" s="157"/>
      <c r="E48" s="156"/>
      <c r="F48" s="152"/>
    </row>
    <row r="49" ht="19.5" customHeight="1" spans="1:6">
      <c r="A49" s="158" t="s">
        <v>1351</v>
      </c>
      <c r="B49" s="156"/>
      <c r="C49" s="156"/>
      <c r="D49" s="157"/>
      <c r="E49" s="156"/>
      <c r="F49" s="152"/>
    </row>
    <row r="50" ht="19.5" customHeight="1" spans="1:6">
      <c r="A50" s="159" t="s">
        <v>1352</v>
      </c>
      <c r="B50" s="156"/>
      <c r="C50" s="156"/>
      <c r="D50" s="157"/>
      <c r="E50" s="156"/>
      <c r="F50" s="152"/>
    </row>
    <row r="51" ht="19.5" customHeight="1" spans="1:6">
      <c r="A51" s="159" t="s">
        <v>1353</v>
      </c>
      <c r="B51" s="156"/>
      <c r="C51" s="156"/>
      <c r="D51" s="157">
        <v>32</v>
      </c>
      <c r="E51" s="156"/>
      <c r="F51" s="160">
        <v>-65.5913978494624</v>
      </c>
    </row>
    <row r="52" ht="19.5" customHeight="1" spans="1:6">
      <c r="A52" s="159" t="s">
        <v>1354</v>
      </c>
      <c r="B52" s="156"/>
      <c r="C52" s="156"/>
      <c r="D52" s="157"/>
      <c r="E52" s="156"/>
      <c r="F52" s="160"/>
    </row>
    <row r="53" ht="19.5" customHeight="1" spans="1:6">
      <c r="A53" s="159" t="s">
        <v>1355</v>
      </c>
      <c r="B53" s="156"/>
      <c r="C53" s="156"/>
      <c r="D53" s="157"/>
      <c r="E53" s="156"/>
      <c r="F53" s="152"/>
    </row>
    <row r="54" ht="19.5" customHeight="1" spans="1:6">
      <c r="A54" s="161" t="s">
        <v>1356</v>
      </c>
      <c r="B54" s="156"/>
      <c r="C54" s="156"/>
      <c r="D54" s="157">
        <v>6688</v>
      </c>
      <c r="E54" s="156"/>
      <c r="F54" s="160">
        <v>122.1926910299</v>
      </c>
    </row>
    <row r="55" s="50" customFormat="1" ht="19.5" customHeight="1" spans="1:8">
      <c r="A55" s="162" t="s">
        <v>1357</v>
      </c>
      <c r="B55" s="163">
        <f t="shared" ref="B55:C55" si="2">B47+B48+B51+B54+B53</f>
        <v>141569</v>
      </c>
      <c r="C55" s="163">
        <f t="shared" si="2"/>
        <v>135254</v>
      </c>
      <c r="D55" s="163">
        <f>D47+D48+D51+D54+D53+D52</f>
        <v>135286</v>
      </c>
      <c r="E55" s="164"/>
      <c r="F55" s="165">
        <v>-34.59167540963</v>
      </c>
      <c r="H55" s="145"/>
    </row>
    <row r="56" ht="31.5" customHeight="1"/>
    <row r="57" ht="13.5" spans="1:1">
      <c r="A57" s="93"/>
    </row>
  </sheetData>
  <mergeCells count="1">
    <mergeCell ref="A1:F1"/>
  </mergeCells>
  <printOptions horizontalCentered="1"/>
  <pageMargins left="0.748031496062992" right="0.748031496062992" top="0.984251968503937" bottom="0.984251968503937" header="0.511811023622047" footer="0.511811023622047"/>
  <pageSetup paperSize="9" scale="6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67"/>
  <sheetViews>
    <sheetView zoomScale="90" zoomScaleNormal="90" workbookViewId="0">
      <selection activeCell="I5" sqref="I5"/>
    </sheetView>
  </sheetViews>
  <sheetFormatPr defaultColWidth="6.75" defaultRowHeight="11.25" outlineLevelCol="2"/>
  <cols>
    <col min="1" max="1" width="8.375" style="134" customWidth="1"/>
    <col min="2" max="2" width="57" style="134" customWidth="1"/>
    <col min="3" max="3" width="30.5583333333333" style="134" customWidth="1"/>
    <col min="4" max="16384" width="6.75" style="14"/>
  </cols>
  <sheetData>
    <row r="1" ht="49" customHeight="1" spans="1:3">
      <c r="A1" s="135" t="s">
        <v>1358</v>
      </c>
      <c r="B1" s="135"/>
      <c r="C1" s="135"/>
    </row>
    <row r="2" ht="19.5" customHeight="1" spans="2:3">
      <c r="B2" s="136"/>
      <c r="C2" s="137" t="s">
        <v>111</v>
      </c>
    </row>
    <row r="3" ht="36" customHeight="1" spans="1:3">
      <c r="A3" s="138" t="s">
        <v>86</v>
      </c>
      <c r="B3" s="138" t="s">
        <v>87</v>
      </c>
      <c r="C3" s="138" t="s">
        <v>112</v>
      </c>
    </row>
    <row r="4" ht="36" customHeight="1" spans="1:3">
      <c r="A4" s="139"/>
      <c r="B4" s="138" t="s">
        <v>1359</v>
      </c>
      <c r="C4" s="140">
        <f>SUM(C5,C13,C29,C41,C52,C110,C134,C177,C182,C186,C213,C230,C247)</f>
        <v>128566</v>
      </c>
    </row>
    <row r="5" ht="19.5" customHeight="1" spans="1:3">
      <c r="A5" s="141">
        <v>206</v>
      </c>
      <c r="B5" s="142" t="s">
        <v>393</v>
      </c>
      <c r="C5" s="143">
        <f>C6</f>
        <v>0</v>
      </c>
    </row>
    <row r="6" ht="19.5" customHeight="1" spans="1:3">
      <c r="A6" s="141">
        <v>20610</v>
      </c>
      <c r="B6" s="142" t="s">
        <v>1309</v>
      </c>
      <c r="C6" s="143">
        <f>SUM(C7:C12)</f>
        <v>0</v>
      </c>
    </row>
    <row r="7" ht="19.5" customHeight="1" spans="1:3">
      <c r="A7" s="141">
        <v>2061001</v>
      </c>
      <c r="B7" s="144" t="s">
        <v>1360</v>
      </c>
      <c r="C7" s="143">
        <v>0</v>
      </c>
    </row>
    <row r="8" ht="19.5" customHeight="1" spans="1:3">
      <c r="A8" s="141">
        <v>2061002</v>
      </c>
      <c r="B8" s="144" t="s">
        <v>1361</v>
      </c>
      <c r="C8" s="143">
        <v>0</v>
      </c>
    </row>
    <row r="9" ht="19.5" customHeight="1" spans="1:3">
      <c r="A9" s="141">
        <v>2061003</v>
      </c>
      <c r="B9" s="144" t="s">
        <v>1362</v>
      </c>
      <c r="C9" s="143">
        <v>0</v>
      </c>
    </row>
    <row r="10" ht="19.5" customHeight="1" spans="1:3">
      <c r="A10" s="141">
        <v>2061004</v>
      </c>
      <c r="B10" s="144" t="s">
        <v>1363</v>
      </c>
      <c r="C10" s="143">
        <v>0</v>
      </c>
    </row>
    <row r="11" ht="19.5" customHeight="1" spans="1:3">
      <c r="A11" s="141">
        <v>2061005</v>
      </c>
      <c r="B11" s="144" t="s">
        <v>1364</v>
      </c>
      <c r="C11" s="143">
        <v>0</v>
      </c>
    </row>
    <row r="12" ht="19.5" customHeight="1" spans="1:3">
      <c r="A12" s="141">
        <v>2061099</v>
      </c>
      <c r="B12" s="144" t="s">
        <v>1365</v>
      </c>
      <c r="C12" s="143">
        <v>0</v>
      </c>
    </row>
    <row r="13" ht="19.5" customHeight="1" spans="1:3">
      <c r="A13" s="141">
        <v>207</v>
      </c>
      <c r="B13" s="142" t="s">
        <v>442</v>
      </c>
      <c r="C13" s="143">
        <f>SUM(C14,C20,C26)</f>
        <v>0</v>
      </c>
    </row>
    <row r="14" ht="19.5" customHeight="1" spans="1:3">
      <c r="A14" s="141">
        <v>20707</v>
      </c>
      <c r="B14" s="142" t="s">
        <v>1310</v>
      </c>
      <c r="C14" s="143">
        <f>SUM(C15:C19)</f>
        <v>0</v>
      </c>
    </row>
    <row r="15" ht="19.5" customHeight="1" spans="1:3">
      <c r="A15" s="141">
        <v>2070701</v>
      </c>
      <c r="B15" s="144" t="s">
        <v>1366</v>
      </c>
      <c r="C15" s="143">
        <v>0</v>
      </c>
    </row>
    <row r="16" ht="19.5" customHeight="1" spans="1:3">
      <c r="A16" s="141">
        <v>2070702</v>
      </c>
      <c r="B16" s="144" t="s">
        <v>1367</v>
      </c>
      <c r="C16" s="143">
        <v>0</v>
      </c>
    </row>
    <row r="17" ht="19.5" customHeight="1" spans="1:3">
      <c r="A17" s="141">
        <v>2070703</v>
      </c>
      <c r="B17" s="144" t="s">
        <v>1368</v>
      </c>
      <c r="C17" s="143">
        <v>0</v>
      </c>
    </row>
    <row r="18" ht="19.5" customHeight="1" spans="1:3">
      <c r="A18" s="141">
        <v>2070704</v>
      </c>
      <c r="B18" s="144" t="s">
        <v>1369</v>
      </c>
      <c r="C18" s="143">
        <v>0</v>
      </c>
    </row>
    <row r="19" ht="19.5" customHeight="1" spans="1:3">
      <c r="A19" s="141">
        <v>2070799</v>
      </c>
      <c r="B19" s="144" t="s">
        <v>1370</v>
      </c>
      <c r="C19" s="143">
        <v>0</v>
      </c>
    </row>
    <row r="20" ht="19.5" customHeight="1" spans="1:3">
      <c r="A20" s="141">
        <v>20709</v>
      </c>
      <c r="B20" s="142" t="s">
        <v>1311</v>
      </c>
      <c r="C20" s="143">
        <f>SUM(C21:C25)</f>
        <v>0</v>
      </c>
    </row>
    <row r="21" ht="19.5" customHeight="1" spans="1:3">
      <c r="A21" s="141">
        <v>2070901</v>
      </c>
      <c r="B21" s="144" t="s">
        <v>1371</v>
      </c>
      <c r="C21" s="143">
        <v>0</v>
      </c>
    </row>
    <row r="22" ht="19.5" customHeight="1" spans="1:3">
      <c r="A22" s="141">
        <v>2070902</v>
      </c>
      <c r="B22" s="144" t="s">
        <v>1372</v>
      </c>
      <c r="C22" s="143">
        <v>0</v>
      </c>
    </row>
    <row r="23" ht="19.5" customHeight="1" spans="1:3">
      <c r="A23" s="141">
        <v>2070903</v>
      </c>
      <c r="B23" s="144" t="s">
        <v>1373</v>
      </c>
      <c r="C23" s="143">
        <v>0</v>
      </c>
    </row>
    <row r="24" ht="19.5" customHeight="1" spans="1:3">
      <c r="A24" s="141">
        <v>2070904</v>
      </c>
      <c r="B24" s="144" t="s">
        <v>1374</v>
      </c>
      <c r="C24" s="143">
        <v>0</v>
      </c>
    </row>
    <row r="25" ht="19.5" customHeight="1" spans="1:3">
      <c r="A25" s="141">
        <v>2070999</v>
      </c>
      <c r="B25" s="144" t="s">
        <v>1375</v>
      </c>
      <c r="C25" s="143">
        <v>0</v>
      </c>
    </row>
    <row r="26" ht="19.5" customHeight="1" spans="1:3">
      <c r="A26" s="141">
        <v>20710</v>
      </c>
      <c r="B26" s="142" t="s">
        <v>1312</v>
      </c>
      <c r="C26" s="143">
        <f>SUM(C27:C28)</f>
        <v>0</v>
      </c>
    </row>
    <row r="27" ht="19.5" customHeight="1" spans="1:3">
      <c r="A27" s="141">
        <v>2071001</v>
      </c>
      <c r="B27" s="144" t="s">
        <v>1376</v>
      </c>
      <c r="C27" s="143">
        <v>0</v>
      </c>
    </row>
    <row r="28" ht="19.5" customHeight="1" spans="1:3">
      <c r="A28" s="141">
        <v>2071099</v>
      </c>
      <c r="B28" s="144" t="s">
        <v>1377</v>
      </c>
      <c r="C28" s="143">
        <v>0</v>
      </c>
    </row>
    <row r="29" ht="19.5" customHeight="1" spans="1:3">
      <c r="A29" s="141">
        <v>208</v>
      </c>
      <c r="B29" s="142" t="s">
        <v>484</v>
      </c>
      <c r="C29" s="143">
        <f>SUM(C30,C34,C38)</f>
        <v>3822</v>
      </c>
    </row>
    <row r="30" ht="19.5" customHeight="1" spans="1:3">
      <c r="A30" s="141">
        <v>20822</v>
      </c>
      <c r="B30" s="142" t="s">
        <v>1313</v>
      </c>
      <c r="C30" s="143">
        <f>SUM(C31:C33)</f>
        <v>3822</v>
      </c>
    </row>
    <row r="31" ht="19.5" customHeight="1" spans="1:3">
      <c r="A31" s="141">
        <v>2082201</v>
      </c>
      <c r="B31" s="144" t="s">
        <v>1378</v>
      </c>
      <c r="C31" s="143">
        <v>98</v>
      </c>
    </row>
    <row r="32" ht="19.5" customHeight="1" spans="1:3">
      <c r="A32" s="141">
        <v>2082202</v>
      </c>
      <c r="B32" s="144" t="s">
        <v>1379</v>
      </c>
      <c r="C32" s="143">
        <v>3724</v>
      </c>
    </row>
    <row r="33" ht="19.5" customHeight="1" spans="1:3">
      <c r="A33" s="141">
        <v>2082299</v>
      </c>
      <c r="B33" s="144" t="s">
        <v>1380</v>
      </c>
      <c r="C33" s="143">
        <v>0</v>
      </c>
    </row>
    <row r="34" ht="19.5" customHeight="1" spans="1:3">
      <c r="A34" s="141">
        <v>20823</v>
      </c>
      <c r="B34" s="142" t="s">
        <v>1314</v>
      </c>
      <c r="C34" s="143">
        <f>SUM(C35:C37)</f>
        <v>0</v>
      </c>
    </row>
    <row r="35" ht="19.5" customHeight="1" spans="1:3">
      <c r="A35" s="141">
        <v>2082301</v>
      </c>
      <c r="B35" s="144" t="s">
        <v>1378</v>
      </c>
      <c r="C35" s="143">
        <v>0</v>
      </c>
    </row>
    <row r="36" ht="19.5" customHeight="1" spans="1:3">
      <c r="A36" s="141">
        <v>2082302</v>
      </c>
      <c r="B36" s="144" t="s">
        <v>1379</v>
      </c>
      <c r="C36" s="143">
        <v>0</v>
      </c>
    </row>
    <row r="37" ht="19.5" customHeight="1" spans="1:3">
      <c r="A37" s="141">
        <v>2082399</v>
      </c>
      <c r="B37" s="144" t="s">
        <v>1381</v>
      </c>
      <c r="C37" s="143">
        <v>0</v>
      </c>
    </row>
    <row r="38" ht="19.5" customHeight="1" spans="1:3">
      <c r="A38" s="141">
        <v>20829</v>
      </c>
      <c r="B38" s="142" t="s">
        <v>1315</v>
      </c>
      <c r="C38" s="143">
        <f>SUM(C39:C40)</f>
        <v>0</v>
      </c>
    </row>
    <row r="39" ht="19.5" customHeight="1" spans="1:3">
      <c r="A39" s="141">
        <v>2082901</v>
      </c>
      <c r="B39" s="144" t="s">
        <v>1379</v>
      </c>
      <c r="C39" s="143">
        <v>0</v>
      </c>
    </row>
    <row r="40" ht="19.5" customHeight="1" spans="1:3">
      <c r="A40" s="141">
        <v>2082999</v>
      </c>
      <c r="B40" s="144" t="s">
        <v>1382</v>
      </c>
      <c r="C40" s="143">
        <v>0</v>
      </c>
    </row>
    <row r="41" ht="19.5" customHeight="1" spans="1:3">
      <c r="A41" s="141">
        <v>211</v>
      </c>
      <c r="B41" s="142" t="s">
        <v>658</v>
      </c>
      <c r="C41" s="143">
        <f>SUM(C42,C47)</f>
        <v>0</v>
      </c>
    </row>
    <row r="42" ht="19.5" customHeight="1" spans="1:3">
      <c r="A42" s="141">
        <v>21160</v>
      </c>
      <c r="B42" s="142" t="s">
        <v>1316</v>
      </c>
      <c r="C42" s="143">
        <f>SUM(C43:C46)</f>
        <v>0</v>
      </c>
    </row>
    <row r="43" ht="19.5" customHeight="1" spans="1:3">
      <c r="A43" s="141">
        <v>2116001</v>
      </c>
      <c r="B43" s="144" t="s">
        <v>1383</v>
      </c>
      <c r="C43" s="143">
        <v>0</v>
      </c>
    </row>
    <row r="44" ht="19.5" customHeight="1" spans="1:3">
      <c r="A44" s="141">
        <v>2116002</v>
      </c>
      <c r="B44" s="144" t="s">
        <v>1384</v>
      </c>
      <c r="C44" s="143">
        <v>0</v>
      </c>
    </row>
    <row r="45" ht="19.5" customHeight="1" spans="1:3">
      <c r="A45" s="141">
        <v>2116003</v>
      </c>
      <c r="B45" s="144" t="s">
        <v>1385</v>
      </c>
      <c r="C45" s="143">
        <v>0</v>
      </c>
    </row>
    <row r="46" ht="19.5" customHeight="1" spans="1:3">
      <c r="A46" s="141">
        <v>2116099</v>
      </c>
      <c r="B46" s="144" t="s">
        <v>1386</v>
      </c>
      <c r="C46" s="143">
        <v>0</v>
      </c>
    </row>
    <row r="47" ht="19.5" customHeight="1" spans="1:3">
      <c r="A47" s="141">
        <v>21161</v>
      </c>
      <c r="B47" s="142" t="s">
        <v>1317</v>
      </c>
      <c r="C47" s="143">
        <f>SUM(C48:C51)</f>
        <v>0</v>
      </c>
    </row>
    <row r="48" ht="12" spans="1:3">
      <c r="A48" s="141">
        <v>2116101</v>
      </c>
      <c r="B48" s="144" t="s">
        <v>1387</v>
      </c>
      <c r="C48" s="143">
        <v>0</v>
      </c>
    </row>
    <row r="49" ht="12" spans="1:3">
      <c r="A49" s="141">
        <v>2116102</v>
      </c>
      <c r="B49" s="144" t="s">
        <v>1388</v>
      </c>
      <c r="C49" s="143">
        <v>0</v>
      </c>
    </row>
    <row r="50" ht="12" spans="1:3">
      <c r="A50" s="141">
        <v>2116103</v>
      </c>
      <c r="B50" s="144" t="s">
        <v>1389</v>
      </c>
      <c r="C50" s="143">
        <v>0</v>
      </c>
    </row>
    <row r="51" ht="12" spans="1:3">
      <c r="A51" s="141">
        <v>2116104</v>
      </c>
      <c r="B51" s="144" t="s">
        <v>1390</v>
      </c>
      <c r="C51" s="143">
        <v>0</v>
      </c>
    </row>
    <row r="52" ht="12" spans="1:3">
      <c r="A52" s="141">
        <v>212</v>
      </c>
      <c r="B52" s="142" t="s">
        <v>727</v>
      </c>
      <c r="C52" s="143">
        <f>SUM(C53,C69,C73:C74,C80,C84,C88,C92,C98,C101)</f>
        <v>75364</v>
      </c>
    </row>
    <row r="53" ht="12" spans="1:3">
      <c r="A53" s="141">
        <v>21208</v>
      </c>
      <c r="B53" s="142" t="s">
        <v>1391</v>
      </c>
      <c r="C53" s="143">
        <f>SUM(C54:C68)</f>
        <v>75174</v>
      </c>
    </row>
    <row r="54" ht="12" spans="1:3">
      <c r="A54" s="141">
        <v>2120801</v>
      </c>
      <c r="B54" s="144" t="s">
        <v>1392</v>
      </c>
      <c r="C54" s="143">
        <v>1917</v>
      </c>
    </row>
    <row r="55" ht="12" spans="1:3">
      <c r="A55" s="141">
        <v>2120802</v>
      </c>
      <c r="B55" s="144" t="s">
        <v>1393</v>
      </c>
      <c r="C55" s="143">
        <v>68875</v>
      </c>
    </row>
    <row r="56" ht="12" spans="1:3">
      <c r="A56" s="141">
        <v>2120803</v>
      </c>
      <c r="B56" s="144" t="s">
        <v>1394</v>
      </c>
      <c r="C56" s="143">
        <v>0</v>
      </c>
    </row>
    <row r="57" ht="12" spans="1:3">
      <c r="A57" s="141">
        <v>2120804</v>
      </c>
      <c r="B57" s="144" t="s">
        <v>1395</v>
      </c>
      <c r="C57" s="143">
        <v>4168</v>
      </c>
    </row>
    <row r="58" ht="12" spans="1:3">
      <c r="A58" s="141">
        <v>2120805</v>
      </c>
      <c r="B58" s="144" t="s">
        <v>1396</v>
      </c>
      <c r="C58" s="143">
        <v>0</v>
      </c>
    </row>
    <row r="59" ht="12" spans="1:3">
      <c r="A59" s="141">
        <v>2120806</v>
      </c>
      <c r="B59" s="144" t="s">
        <v>1397</v>
      </c>
      <c r="C59" s="143">
        <v>35</v>
      </c>
    </row>
    <row r="60" ht="12" spans="1:3">
      <c r="A60" s="141">
        <v>2120807</v>
      </c>
      <c r="B60" s="144" t="s">
        <v>1398</v>
      </c>
      <c r="C60" s="143">
        <v>0</v>
      </c>
    </row>
    <row r="61" ht="12" spans="1:3">
      <c r="A61" s="141">
        <v>2120809</v>
      </c>
      <c r="B61" s="144" t="s">
        <v>1399</v>
      </c>
      <c r="C61" s="143">
        <v>0</v>
      </c>
    </row>
    <row r="62" ht="12" spans="1:3">
      <c r="A62" s="141">
        <v>2120810</v>
      </c>
      <c r="B62" s="144" t="s">
        <v>1400</v>
      </c>
      <c r="C62" s="143">
        <v>0</v>
      </c>
    </row>
    <row r="63" ht="12" spans="1:3">
      <c r="A63" s="141">
        <v>2120811</v>
      </c>
      <c r="B63" s="144" t="s">
        <v>1401</v>
      </c>
      <c r="C63" s="143">
        <v>0</v>
      </c>
    </row>
    <row r="64" ht="12" spans="1:3">
      <c r="A64" s="141">
        <v>2120813</v>
      </c>
      <c r="B64" s="144" t="s">
        <v>1022</v>
      </c>
      <c r="C64" s="143">
        <v>0</v>
      </c>
    </row>
    <row r="65" ht="12" spans="1:3">
      <c r="A65" s="141">
        <v>2120814</v>
      </c>
      <c r="B65" s="144" t="s">
        <v>1402</v>
      </c>
      <c r="C65" s="143">
        <v>176</v>
      </c>
    </row>
    <row r="66" ht="12" spans="1:3">
      <c r="A66" s="141">
        <v>2120815</v>
      </c>
      <c r="B66" s="144" t="s">
        <v>1403</v>
      </c>
      <c r="C66" s="143">
        <v>0</v>
      </c>
    </row>
    <row r="67" ht="12" spans="1:3">
      <c r="A67" s="141">
        <v>2120816</v>
      </c>
      <c r="B67" s="144" t="s">
        <v>1404</v>
      </c>
      <c r="C67" s="143">
        <v>0</v>
      </c>
    </row>
    <row r="68" ht="12" spans="1:3">
      <c r="A68" s="141">
        <v>2120899</v>
      </c>
      <c r="B68" s="144" t="s">
        <v>1405</v>
      </c>
      <c r="C68" s="143">
        <v>3</v>
      </c>
    </row>
    <row r="69" ht="12" spans="1:3">
      <c r="A69" s="141">
        <v>21210</v>
      </c>
      <c r="B69" s="142" t="s">
        <v>1406</v>
      </c>
      <c r="C69" s="143">
        <f>SUM(C70:C72)</f>
        <v>0</v>
      </c>
    </row>
    <row r="70" ht="12" spans="1:3">
      <c r="A70" s="141">
        <v>2121001</v>
      </c>
      <c r="B70" s="144" t="s">
        <v>1392</v>
      </c>
      <c r="C70" s="143">
        <v>0</v>
      </c>
    </row>
    <row r="71" ht="12" spans="1:3">
      <c r="A71" s="141">
        <v>2121002</v>
      </c>
      <c r="B71" s="144" t="s">
        <v>1393</v>
      </c>
      <c r="C71" s="143">
        <v>0</v>
      </c>
    </row>
    <row r="72" ht="12" spans="1:3">
      <c r="A72" s="141">
        <v>2121099</v>
      </c>
      <c r="B72" s="144" t="s">
        <v>1407</v>
      </c>
      <c r="C72" s="143">
        <v>0</v>
      </c>
    </row>
    <row r="73" ht="12" spans="1:3">
      <c r="A73" s="141">
        <v>21211</v>
      </c>
      <c r="B73" s="142" t="s">
        <v>1320</v>
      </c>
      <c r="C73" s="143">
        <v>0</v>
      </c>
    </row>
    <row r="74" ht="12" spans="1:3">
      <c r="A74" s="141">
        <v>21213</v>
      </c>
      <c r="B74" s="142" t="s">
        <v>1321</v>
      </c>
      <c r="C74" s="143">
        <f>SUM(C75:C79)</f>
        <v>190</v>
      </c>
    </row>
    <row r="75" ht="12" spans="1:3">
      <c r="A75" s="141">
        <v>2121301</v>
      </c>
      <c r="B75" s="144" t="s">
        <v>1408</v>
      </c>
      <c r="C75" s="143">
        <v>0</v>
      </c>
    </row>
    <row r="76" ht="12" spans="1:3">
      <c r="A76" s="141">
        <v>2121302</v>
      </c>
      <c r="B76" s="144" t="s">
        <v>1409</v>
      </c>
      <c r="C76" s="143">
        <v>0</v>
      </c>
    </row>
    <row r="77" ht="12" spans="1:3">
      <c r="A77" s="141">
        <v>2121303</v>
      </c>
      <c r="B77" s="144" t="s">
        <v>1410</v>
      </c>
      <c r="C77" s="143">
        <v>0</v>
      </c>
    </row>
    <row r="78" ht="12" spans="1:3">
      <c r="A78" s="141">
        <v>2121304</v>
      </c>
      <c r="B78" s="144" t="s">
        <v>1411</v>
      </c>
      <c r="C78" s="143">
        <v>0</v>
      </c>
    </row>
    <row r="79" ht="12" spans="1:3">
      <c r="A79" s="141">
        <v>2121399</v>
      </c>
      <c r="B79" s="144" t="s">
        <v>1412</v>
      </c>
      <c r="C79" s="143">
        <v>190</v>
      </c>
    </row>
    <row r="80" ht="12" spans="1:3">
      <c r="A80" s="141">
        <v>21214</v>
      </c>
      <c r="B80" s="142" t="s">
        <v>1322</v>
      </c>
      <c r="C80" s="143">
        <f>SUM(C81:C83)</f>
        <v>0</v>
      </c>
    </row>
    <row r="81" ht="12" spans="1:3">
      <c r="A81" s="141">
        <v>2121401</v>
      </c>
      <c r="B81" s="144" t="s">
        <v>1413</v>
      </c>
      <c r="C81" s="143">
        <v>0</v>
      </c>
    </row>
    <row r="82" ht="12" spans="1:3">
      <c r="A82" s="141">
        <v>2121402</v>
      </c>
      <c r="B82" s="144" t="s">
        <v>1414</v>
      </c>
      <c r="C82" s="143">
        <v>0</v>
      </c>
    </row>
    <row r="83" ht="12" spans="1:3">
      <c r="A83" s="141">
        <v>2121499</v>
      </c>
      <c r="B83" s="144" t="s">
        <v>1415</v>
      </c>
      <c r="C83" s="143">
        <v>0</v>
      </c>
    </row>
    <row r="84" ht="12" spans="1:3">
      <c r="A84" s="141">
        <v>21215</v>
      </c>
      <c r="B84" s="142" t="s">
        <v>1323</v>
      </c>
      <c r="C84" s="143">
        <f>SUM(C85:C87)</f>
        <v>0</v>
      </c>
    </row>
    <row r="85" ht="12" spans="1:3">
      <c r="A85" s="141">
        <v>2121501</v>
      </c>
      <c r="B85" s="144" t="s">
        <v>1416</v>
      </c>
      <c r="C85" s="143">
        <v>0</v>
      </c>
    </row>
    <row r="86" ht="12" spans="1:3">
      <c r="A86" s="141">
        <v>2121502</v>
      </c>
      <c r="B86" s="144" t="s">
        <v>1417</v>
      </c>
      <c r="C86" s="143">
        <v>0</v>
      </c>
    </row>
    <row r="87" ht="12" spans="1:3">
      <c r="A87" s="141">
        <v>2121599</v>
      </c>
      <c r="B87" s="144" t="s">
        <v>1418</v>
      </c>
      <c r="C87" s="143">
        <v>0</v>
      </c>
    </row>
    <row r="88" ht="12" spans="1:3">
      <c r="A88" s="141">
        <v>21216</v>
      </c>
      <c r="B88" s="142" t="s">
        <v>1324</v>
      </c>
      <c r="C88" s="143">
        <f>SUM(C89:C91)</f>
        <v>0</v>
      </c>
    </row>
    <row r="89" ht="12" spans="1:3">
      <c r="A89" s="141">
        <v>2121601</v>
      </c>
      <c r="B89" s="144" t="s">
        <v>1416</v>
      </c>
      <c r="C89" s="143">
        <v>0</v>
      </c>
    </row>
    <row r="90" ht="12" spans="1:3">
      <c r="A90" s="141">
        <v>2121602</v>
      </c>
      <c r="B90" s="144" t="s">
        <v>1417</v>
      </c>
      <c r="C90" s="143">
        <v>0</v>
      </c>
    </row>
    <row r="91" ht="12" spans="1:3">
      <c r="A91" s="141">
        <v>2121699</v>
      </c>
      <c r="B91" s="144" t="s">
        <v>1419</v>
      </c>
      <c r="C91" s="143">
        <v>0</v>
      </c>
    </row>
    <row r="92" ht="12" spans="1:3">
      <c r="A92" s="141">
        <v>21217</v>
      </c>
      <c r="B92" s="142" t="s">
        <v>1325</v>
      </c>
      <c r="C92" s="143">
        <f>SUM(C93:C97)</f>
        <v>0</v>
      </c>
    </row>
    <row r="93" ht="12" spans="1:3">
      <c r="A93" s="141">
        <v>2121701</v>
      </c>
      <c r="B93" s="144" t="s">
        <v>1420</v>
      </c>
      <c r="C93" s="143">
        <v>0</v>
      </c>
    </row>
    <row r="94" ht="12" spans="1:3">
      <c r="A94" s="141">
        <v>2121702</v>
      </c>
      <c r="B94" s="144" t="s">
        <v>1421</v>
      </c>
      <c r="C94" s="143">
        <v>0</v>
      </c>
    </row>
    <row r="95" ht="12" spans="1:3">
      <c r="A95" s="141">
        <v>2121703</v>
      </c>
      <c r="B95" s="144" t="s">
        <v>1422</v>
      </c>
      <c r="C95" s="143">
        <v>0</v>
      </c>
    </row>
    <row r="96" ht="12" spans="1:3">
      <c r="A96" s="141">
        <v>2121704</v>
      </c>
      <c r="B96" s="144" t="s">
        <v>1423</v>
      </c>
      <c r="C96" s="143">
        <v>0</v>
      </c>
    </row>
    <row r="97" ht="12" spans="1:3">
      <c r="A97" s="141">
        <v>2121799</v>
      </c>
      <c r="B97" s="144" t="s">
        <v>1424</v>
      </c>
      <c r="C97" s="143">
        <v>0</v>
      </c>
    </row>
    <row r="98" ht="12" spans="1:3">
      <c r="A98" s="141">
        <v>21218</v>
      </c>
      <c r="B98" s="142" t="s">
        <v>1326</v>
      </c>
      <c r="C98" s="143">
        <f>SUM(C99:C100)</f>
        <v>0</v>
      </c>
    </row>
    <row r="99" ht="12" spans="1:3">
      <c r="A99" s="141">
        <v>2121801</v>
      </c>
      <c r="B99" s="144" t="s">
        <v>1425</v>
      </c>
      <c r="C99" s="143">
        <v>0</v>
      </c>
    </row>
    <row r="100" ht="12" spans="1:3">
      <c r="A100" s="141">
        <v>2121899</v>
      </c>
      <c r="B100" s="144" t="s">
        <v>1426</v>
      </c>
      <c r="C100" s="143">
        <v>0</v>
      </c>
    </row>
    <row r="101" ht="12" spans="1:3">
      <c r="A101" s="141">
        <v>21219</v>
      </c>
      <c r="B101" s="142" t="s">
        <v>1427</v>
      </c>
      <c r="C101" s="143">
        <f>SUM(C102:C109)</f>
        <v>0</v>
      </c>
    </row>
    <row r="102" ht="12" spans="1:3">
      <c r="A102" s="141">
        <v>2121901</v>
      </c>
      <c r="B102" s="144" t="s">
        <v>1416</v>
      </c>
      <c r="C102" s="143">
        <v>0</v>
      </c>
    </row>
    <row r="103" ht="12" spans="1:3">
      <c r="A103" s="141">
        <v>2121902</v>
      </c>
      <c r="B103" s="144" t="s">
        <v>1417</v>
      </c>
      <c r="C103" s="143">
        <v>0</v>
      </c>
    </row>
    <row r="104" ht="12" spans="1:3">
      <c r="A104" s="141">
        <v>2121903</v>
      </c>
      <c r="B104" s="144" t="s">
        <v>1428</v>
      </c>
      <c r="C104" s="143">
        <v>0</v>
      </c>
    </row>
    <row r="105" ht="12" spans="1:3">
      <c r="A105" s="141">
        <v>2121904</v>
      </c>
      <c r="B105" s="144" t="s">
        <v>1429</v>
      </c>
      <c r="C105" s="143">
        <v>0</v>
      </c>
    </row>
    <row r="106" ht="12" spans="1:3">
      <c r="A106" s="141">
        <v>2121905</v>
      </c>
      <c r="B106" s="144" t="s">
        <v>1430</v>
      </c>
      <c r="C106" s="143">
        <v>0</v>
      </c>
    </row>
    <row r="107" ht="12" spans="1:3">
      <c r="A107" s="141">
        <v>2121906</v>
      </c>
      <c r="B107" s="144" t="s">
        <v>1431</v>
      </c>
      <c r="C107" s="143">
        <v>0</v>
      </c>
    </row>
    <row r="108" ht="12" spans="1:3">
      <c r="A108" s="141">
        <v>2121907</v>
      </c>
      <c r="B108" s="144" t="s">
        <v>1432</v>
      </c>
      <c r="C108" s="143">
        <v>0</v>
      </c>
    </row>
    <row r="109" ht="12" spans="1:3">
      <c r="A109" s="141">
        <v>2121999</v>
      </c>
      <c r="B109" s="144" t="s">
        <v>1433</v>
      </c>
      <c r="C109" s="143">
        <v>0</v>
      </c>
    </row>
    <row r="110" ht="12" spans="1:3">
      <c r="A110" s="141">
        <v>213</v>
      </c>
      <c r="B110" s="142" t="s">
        <v>747</v>
      </c>
      <c r="C110" s="143">
        <f>SUM(C111,C116,C121,C126,C129)</f>
        <v>0</v>
      </c>
    </row>
    <row r="111" ht="12" spans="1:3">
      <c r="A111" s="141">
        <v>21366</v>
      </c>
      <c r="B111" s="142" t="s">
        <v>1327</v>
      </c>
      <c r="C111" s="143">
        <f>SUM(C112:C115)</f>
        <v>0</v>
      </c>
    </row>
    <row r="112" ht="12" spans="1:3">
      <c r="A112" s="141">
        <v>2136601</v>
      </c>
      <c r="B112" s="144" t="s">
        <v>1379</v>
      </c>
      <c r="C112" s="143">
        <v>0</v>
      </c>
    </row>
    <row r="113" ht="12" spans="1:3">
      <c r="A113" s="141">
        <v>2136602</v>
      </c>
      <c r="B113" s="144" t="s">
        <v>1434</v>
      </c>
      <c r="C113" s="143">
        <v>0</v>
      </c>
    </row>
    <row r="114" ht="12" spans="1:3">
      <c r="A114" s="141">
        <v>2136603</v>
      </c>
      <c r="B114" s="144" t="s">
        <v>1435</v>
      </c>
      <c r="C114" s="143">
        <v>0</v>
      </c>
    </row>
    <row r="115" ht="12" spans="1:3">
      <c r="A115" s="141">
        <v>2136699</v>
      </c>
      <c r="B115" s="144" t="s">
        <v>1436</v>
      </c>
      <c r="C115" s="143">
        <v>0</v>
      </c>
    </row>
    <row r="116" ht="12" spans="1:3">
      <c r="A116" s="141">
        <v>21367</v>
      </c>
      <c r="B116" s="142" t="s">
        <v>1328</v>
      </c>
      <c r="C116" s="143">
        <f>SUM(C117:C120)</f>
        <v>0</v>
      </c>
    </row>
    <row r="117" ht="12" spans="1:3">
      <c r="A117" s="141">
        <v>2136701</v>
      </c>
      <c r="B117" s="144" t="s">
        <v>1379</v>
      </c>
      <c r="C117" s="143">
        <v>0</v>
      </c>
    </row>
    <row r="118" ht="12" spans="1:3">
      <c r="A118" s="141">
        <v>2136702</v>
      </c>
      <c r="B118" s="144" t="s">
        <v>1434</v>
      </c>
      <c r="C118" s="143">
        <v>0</v>
      </c>
    </row>
    <row r="119" ht="12" spans="1:3">
      <c r="A119" s="141">
        <v>2136703</v>
      </c>
      <c r="B119" s="144" t="s">
        <v>1437</v>
      </c>
      <c r="C119" s="143">
        <v>0</v>
      </c>
    </row>
    <row r="120" ht="12" spans="1:3">
      <c r="A120" s="141">
        <v>2136799</v>
      </c>
      <c r="B120" s="144" t="s">
        <v>1438</v>
      </c>
      <c r="C120" s="143">
        <v>0</v>
      </c>
    </row>
    <row r="121" ht="12" spans="1:3">
      <c r="A121" s="141">
        <v>21369</v>
      </c>
      <c r="B121" s="142" t="s">
        <v>1329</v>
      </c>
      <c r="C121" s="143">
        <f>SUM(C122:C125)</f>
        <v>0</v>
      </c>
    </row>
    <row r="122" ht="12" spans="1:3">
      <c r="A122" s="141">
        <v>2136901</v>
      </c>
      <c r="B122" s="144" t="s">
        <v>809</v>
      </c>
      <c r="C122" s="143">
        <v>0</v>
      </c>
    </row>
    <row r="123" ht="12" spans="1:3">
      <c r="A123" s="141">
        <v>2136902</v>
      </c>
      <c r="B123" s="144" t="s">
        <v>1439</v>
      </c>
      <c r="C123" s="143">
        <v>0</v>
      </c>
    </row>
    <row r="124" ht="12" spans="1:3">
      <c r="A124" s="141">
        <v>2136903</v>
      </c>
      <c r="B124" s="144" t="s">
        <v>1440</v>
      </c>
      <c r="C124" s="143">
        <v>0</v>
      </c>
    </row>
    <row r="125" ht="12" spans="1:3">
      <c r="A125" s="141">
        <v>2136999</v>
      </c>
      <c r="B125" s="144" t="s">
        <v>1441</v>
      </c>
      <c r="C125" s="143">
        <v>0</v>
      </c>
    </row>
    <row r="126" ht="12" spans="1:3">
      <c r="A126" s="141">
        <v>21370</v>
      </c>
      <c r="B126" s="142" t="s">
        <v>1330</v>
      </c>
      <c r="C126" s="143">
        <f>SUM(C127:C128)</f>
        <v>0</v>
      </c>
    </row>
    <row r="127" ht="12" spans="1:3">
      <c r="A127" s="141">
        <v>2137001</v>
      </c>
      <c r="B127" s="144" t="s">
        <v>1442</v>
      </c>
      <c r="C127" s="143">
        <v>0</v>
      </c>
    </row>
    <row r="128" ht="12" spans="1:3">
      <c r="A128" s="141">
        <v>2137099</v>
      </c>
      <c r="B128" s="144" t="s">
        <v>1443</v>
      </c>
      <c r="C128" s="143">
        <v>0</v>
      </c>
    </row>
    <row r="129" ht="12" spans="1:3">
      <c r="A129" s="141">
        <v>21371</v>
      </c>
      <c r="B129" s="142" t="s">
        <v>1331</v>
      </c>
      <c r="C129" s="143">
        <f>SUM(C130:C133)</f>
        <v>0</v>
      </c>
    </row>
    <row r="130" ht="12" spans="1:3">
      <c r="A130" s="141">
        <v>2137101</v>
      </c>
      <c r="B130" s="144" t="s">
        <v>1444</v>
      </c>
      <c r="C130" s="143">
        <v>0</v>
      </c>
    </row>
    <row r="131" ht="12" spans="1:3">
      <c r="A131" s="141">
        <v>2137102</v>
      </c>
      <c r="B131" s="144" t="s">
        <v>1445</v>
      </c>
      <c r="C131" s="143">
        <v>0</v>
      </c>
    </row>
    <row r="132" ht="12" spans="1:3">
      <c r="A132" s="141">
        <v>2137103</v>
      </c>
      <c r="B132" s="144" t="s">
        <v>1446</v>
      </c>
      <c r="C132" s="143">
        <v>0</v>
      </c>
    </row>
    <row r="133" ht="12" spans="1:3">
      <c r="A133" s="141">
        <v>2137199</v>
      </c>
      <c r="B133" s="144" t="s">
        <v>1447</v>
      </c>
      <c r="C133" s="143">
        <v>0</v>
      </c>
    </row>
    <row r="134" ht="12" spans="1:3">
      <c r="A134" s="141">
        <v>214</v>
      </c>
      <c r="B134" s="142" t="s">
        <v>838</v>
      </c>
      <c r="C134" s="143">
        <f>SUM(C135,C140,C145,C154,C161,C170,C173,C176)</f>
        <v>0</v>
      </c>
    </row>
    <row r="135" ht="12" spans="1:3">
      <c r="A135" s="141">
        <v>21460</v>
      </c>
      <c r="B135" s="142" t="s">
        <v>1332</v>
      </c>
      <c r="C135" s="143">
        <f>SUM(C136:C139)</f>
        <v>0</v>
      </c>
    </row>
    <row r="136" ht="12" spans="1:3">
      <c r="A136" s="141">
        <v>2146001</v>
      </c>
      <c r="B136" s="144" t="s">
        <v>840</v>
      </c>
      <c r="C136" s="143">
        <v>0</v>
      </c>
    </row>
    <row r="137" ht="12" spans="1:3">
      <c r="A137" s="141">
        <v>2146002</v>
      </c>
      <c r="B137" s="144" t="s">
        <v>841</v>
      </c>
      <c r="C137" s="143">
        <v>0</v>
      </c>
    </row>
    <row r="138" ht="12" spans="1:3">
      <c r="A138" s="141">
        <v>2146003</v>
      </c>
      <c r="B138" s="144" t="s">
        <v>1448</v>
      </c>
      <c r="C138" s="143">
        <v>0</v>
      </c>
    </row>
    <row r="139" ht="12" spans="1:3">
      <c r="A139" s="141">
        <v>2146099</v>
      </c>
      <c r="B139" s="144" t="s">
        <v>1449</v>
      </c>
      <c r="C139" s="143">
        <v>0</v>
      </c>
    </row>
    <row r="140" ht="12" spans="1:3">
      <c r="A140" s="141">
        <v>21462</v>
      </c>
      <c r="B140" s="142" t="s">
        <v>1333</v>
      </c>
      <c r="C140" s="143">
        <f>SUM(C141:C144)</f>
        <v>0</v>
      </c>
    </row>
    <row r="141" ht="12" spans="1:3">
      <c r="A141" s="141">
        <v>2146201</v>
      </c>
      <c r="B141" s="144" t="s">
        <v>1448</v>
      </c>
      <c r="C141" s="143">
        <v>0</v>
      </c>
    </row>
    <row r="142" ht="12" spans="1:3">
      <c r="A142" s="141">
        <v>2146202</v>
      </c>
      <c r="B142" s="144" t="s">
        <v>1450</v>
      </c>
      <c r="C142" s="143">
        <v>0</v>
      </c>
    </row>
    <row r="143" ht="12" spans="1:3">
      <c r="A143" s="141">
        <v>2146203</v>
      </c>
      <c r="B143" s="144" t="s">
        <v>1451</v>
      </c>
      <c r="C143" s="143">
        <v>0</v>
      </c>
    </row>
    <row r="144" ht="12" spans="1:3">
      <c r="A144" s="141">
        <v>2146299</v>
      </c>
      <c r="B144" s="144" t="s">
        <v>1452</v>
      </c>
      <c r="C144" s="143">
        <v>0</v>
      </c>
    </row>
    <row r="145" ht="12" spans="1:3">
      <c r="A145" s="141">
        <v>21464</v>
      </c>
      <c r="B145" s="142" t="s">
        <v>1335</v>
      </c>
      <c r="C145" s="143">
        <f>SUM(C146:C153)</f>
        <v>0</v>
      </c>
    </row>
    <row r="146" ht="12" spans="1:3">
      <c r="A146" s="141">
        <v>2146401</v>
      </c>
      <c r="B146" s="144" t="s">
        <v>1453</v>
      </c>
      <c r="C146" s="143">
        <v>0</v>
      </c>
    </row>
    <row r="147" ht="12" spans="1:3">
      <c r="A147" s="141">
        <v>2146402</v>
      </c>
      <c r="B147" s="144" t="s">
        <v>1454</v>
      </c>
      <c r="C147" s="143">
        <v>0</v>
      </c>
    </row>
    <row r="148" ht="12" spans="1:3">
      <c r="A148" s="141">
        <v>2146403</v>
      </c>
      <c r="B148" s="144" t="s">
        <v>1455</v>
      </c>
      <c r="C148" s="143">
        <v>0</v>
      </c>
    </row>
    <row r="149" ht="12" spans="1:3">
      <c r="A149" s="141">
        <v>2146404</v>
      </c>
      <c r="B149" s="144" t="s">
        <v>1456</v>
      </c>
      <c r="C149" s="143">
        <v>0</v>
      </c>
    </row>
    <row r="150" ht="12" spans="1:3">
      <c r="A150" s="141">
        <v>2146405</v>
      </c>
      <c r="B150" s="144" t="s">
        <v>1457</v>
      </c>
      <c r="C150" s="143">
        <v>0</v>
      </c>
    </row>
    <row r="151" ht="12" spans="1:3">
      <c r="A151" s="141">
        <v>2146406</v>
      </c>
      <c r="B151" s="144" t="s">
        <v>1458</v>
      </c>
      <c r="C151" s="143">
        <v>0</v>
      </c>
    </row>
    <row r="152" ht="12" spans="1:3">
      <c r="A152" s="141">
        <v>2146407</v>
      </c>
      <c r="B152" s="144" t="s">
        <v>1459</v>
      </c>
      <c r="C152" s="143">
        <v>0</v>
      </c>
    </row>
    <row r="153" ht="12" spans="1:3">
      <c r="A153" s="141">
        <v>2146499</v>
      </c>
      <c r="B153" s="144" t="s">
        <v>1460</v>
      </c>
      <c r="C153" s="143">
        <v>0</v>
      </c>
    </row>
    <row r="154" ht="12" spans="1:3">
      <c r="A154" s="141">
        <v>21468</v>
      </c>
      <c r="B154" s="142" t="s">
        <v>1336</v>
      </c>
      <c r="C154" s="143">
        <f>SUM(C155:C160)</f>
        <v>0</v>
      </c>
    </row>
    <row r="155" ht="12" spans="1:3">
      <c r="A155" s="141">
        <v>2146801</v>
      </c>
      <c r="B155" s="144" t="s">
        <v>1461</v>
      </c>
      <c r="C155" s="143">
        <v>0</v>
      </c>
    </row>
    <row r="156" ht="12" spans="1:3">
      <c r="A156" s="141">
        <v>2146802</v>
      </c>
      <c r="B156" s="144" t="s">
        <v>1462</v>
      </c>
      <c r="C156" s="143">
        <v>0</v>
      </c>
    </row>
    <row r="157" ht="12" spans="1:3">
      <c r="A157" s="141">
        <v>2146803</v>
      </c>
      <c r="B157" s="144" t="s">
        <v>1463</v>
      </c>
      <c r="C157" s="143">
        <v>0</v>
      </c>
    </row>
    <row r="158" ht="12" spans="1:3">
      <c r="A158" s="141">
        <v>2146804</v>
      </c>
      <c r="B158" s="144" t="s">
        <v>1464</v>
      </c>
      <c r="C158" s="143">
        <v>0</v>
      </c>
    </row>
    <row r="159" ht="12" spans="1:3">
      <c r="A159" s="141">
        <v>2146805</v>
      </c>
      <c r="B159" s="144" t="s">
        <v>1465</v>
      </c>
      <c r="C159" s="143">
        <v>0</v>
      </c>
    </row>
    <row r="160" ht="12" spans="1:3">
      <c r="A160" s="141">
        <v>2146899</v>
      </c>
      <c r="B160" s="144" t="s">
        <v>1466</v>
      </c>
      <c r="C160" s="143">
        <v>0</v>
      </c>
    </row>
    <row r="161" ht="12" spans="1:3">
      <c r="A161" s="141">
        <v>21469</v>
      </c>
      <c r="B161" s="142" t="s">
        <v>1337</v>
      </c>
      <c r="C161" s="143">
        <f>SUM(C162:C169)</f>
        <v>0</v>
      </c>
    </row>
    <row r="162" ht="12" spans="1:3">
      <c r="A162" s="141">
        <v>2146901</v>
      </c>
      <c r="B162" s="144" t="s">
        <v>1467</v>
      </c>
      <c r="C162" s="143">
        <v>0</v>
      </c>
    </row>
    <row r="163" ht="12" spans="1:3">
      <c r="A163" s="141">
        <v>2146902</v>
      </c>
      <c r="B163" s="144" t="s">
        <v>867</v>
      </c>
      <c r="C163" s="143">
        <v>0</v>
      </c>
    </row>
    <row r="164" ht="12" spans="1:3">
      <c r="A164" s="141">
        <v>2146903</v>
      </c>
      <c r="B164" s="144" t="s">
        <v>1468</v>
      </c>
      <c r="C164" s="143">
        <v>0</v>
      </c>
    </row>
    <row r="165" ht="12" spans="1:3">
      <c r="A165" s="141">
        <v>2146904</v>
      </c>
      <c r="B165" s="144" t="s">
        <v>1469</v>
      </c>
      <c r="C165" s="143">
        <v>0</v>
      </c>
    </row>
    <row r="166" ht="12" spans="1:3">
      <c r="A166" s="141">
        <v>2146906</v>
      </c>
      <c r="B166" s="144" t="s">
        <v>1470</v>
      </c>
      <c r="C166" s="143">
        <v>0</v>
      </c>
    </row>
    <row r="167" ht="12" spans="1:3">
      <c r="A167" s="141">
        <v>2146907</v>
      </c>
      <c r="B167" s="144" t="s">
        <v>1471</v>
      </c>
      <c r="C167" s="143">
        <v>0</v>
      </c>
    </row>
    <row r="168" ht="12" spans="1:3">
      <c r="A168" s="141">
        <v>2146908</v>
      </c>
      <c r="B168" s="144" t="s">
        <v>1472</v>
      </c>
      <c r="C168" s="143">
        <v>0</v>
      </c>
    </row>
    <row r="169" ht="12" spans="1:3">
      <c r="A169" s="141">
        <v>2146999</v>
      </c>
      <c r="B169" s="144" t="s">
        <v>1473</v>
      </c>
      <c r="C169" s="143">
        <v>0</v>
      </c>
    </row>
    <row r="170" ht="12" spans="1:3">
      <c r="A170" s="141">
        <v>21470</v>
      </c>
      <c r="B170" s="142" t="s">
        <v>1338</v>
      </c>
      <c r="C170" s="143">
        <f>SUM(C171:C172)</f>
        <v>0</v>
      </c>
    </row>
    <row r="171" ht="12" spans="1:3">
      <c r="A171" s="141">
        <v>2147001</v>
      </c>
      <c r="B171" s="144" t="s">
        <v>1474</v>
      </c>
      <c r="C171" s="143">
        <v>0</v>
      </c>
    </row>
    <row r="172" ht="12" spans="1:3">
      <c r="A172" s="141">
        <v>2147099</v>
      </c>
      <c r="B172" s="144" t="s">
        <v>1475</v>
      </c>
      <c r="C172" s="143">
        <v>0</v>
      </c>
    </row>
    <row r="173" ht="12" spans="1:3">
      <c r="A173" s="141">
        <v>21471</v>
      </c>
      <c r="B173" s="142" t="s">
        <v>1339</v>
      </c>
      <c r="C173" s="143">
        <f>SUM(C174:C175)</f>
        <v>0</v>
      </c>
    </row>
    <row r="174" ht="12" spans="1:3">
      <c r="A174" s="141">
        <v>2147101</v>
      </c>
      <c r="B174" s="144" t="s">
        <v>1474</v>
      </c>
      <c r="C174" s="143">
        <v>0</v>
      </c>
    </row>
    <row r="175" ht="12" spans="1:3">
      <c r="A175" s="141">
        <v>2147199</v>
      </c>
      <c r="B175" s="144" t="s">
        <v>1476</v>
      </c>
      <c r="C175" s="143">
        <v>0</v>
      </c>
    </row>
    <row r="176" ht="12" spans="1:3">
      <c r="A176" s="141">
        <v>21472</v>
      </c>
      <c r="B176" s="142" t="s">
        <v>1340</v>
      </c>
      <c r="C176" s="143">
        <v>0</v>
      </c>
    </row>
    <row r="177" ht="12" spans="1:3">
      <c r="A177" s="141">
        <v>215</v>
      </c>
      <c r="B177" s="142" t="s">
        <v>883</v>
      </c>
      <c r="C177" s="143">
        <f>C178</f>
        <v>0</v>
      </c>
    </row>
    <row r="178" ht="12" spans="1:3">
      <c r="A178" s="141">
        <v>21562</v>
      </c>
      <c r="B178" s="142" t="s">
        <v>1342</v>
      </c>
      <c r="C178" s="143">
        <f>SUM(C179:C181)</f>
        <v>0</v>
      </c>
    </row>
    <row r="179" ht="12" spans="1:3">
      <c r="A179" s="141">
        <v>2156201</v>
      </c>
      <c r="B179" s="144" t="s">
        <v>1477</v>
      </c>
      <c r="C179" s="143">
        <v>0</v>
      </c>
    </row>
    <row r="180" ht="12" spans="1:3">
      <c r="A180" s="141">
        <v>2156202</v>
      </c>
      <c r="B180" s="144" t="s">
        <v>1478</v>
      </c>
      <c r="C180" s="143">
        <v>0</v>
      </c>
    </row>
    <row r="181" ht="12" spans="1:3">
      <c r="A181" s="141">
        <v>2156299</v>
      </c>
      <c r="B181" s="144" t="s">
        <v>1479</v>
      </c>
      <c r="C181" s="143">
        <v>0</v>
      </c>
    </row>
    <row r="182" ht="12" spans="1:3">
      <c r="A182" s="141">
        <v>217</v>
      </c>
      <c r="B182" s="142" t="s">
        <v>941</v>
      </c>
      <c r="C182" s="143">
        <f>C183</f>
        <v>0</v>
      </c>
    </row>
    <row r="183" ht="12" spans="1:3">
      <c r="A183" s="141">
        <v>21704</v>
      </c>
      <c r="B183" s="142" t="s">
        <v>961</v>
      </c>
      <c r="C183" s="143">
        <f>SUM(C184:C185)</f>
        <v>0</v>
      </c>
    </row>
    <row r="184" ht="12" spans="1:3">
      <c r="A184" s="141">
        <v>2170402</v>
      </c>
      <c r="B184" s="144" t="s">
        <v>1343</v>
      </c>
      <c r="C184" s="143">
        <v>0</v>
      </c>
    </row>
    <row r="185" ht="12" spans="1:3">
      <c r="A185" s="141">
        <v>2170403</v>
      </c>
      <c r="B185" s="144" t="s">
        <v>1344</v>
      </c>
      <c r="C185" s="143">
        <v>0</v>
      </c>
    </row>
    <row r="186" ht="12" spans="1:3">
      <c r="A186" s="141">
        <v>229</v>
      </c>
      <c r="B186" s="142" t="s">
        <v>1480</v>
      </c>
      <c r="C186" s="143">
        <f>SUM(C187,C191,C200:C201)</f>
        <v>39447</v>
      </c>
    </row>
    <row r="187" ht="12" spans="1:3">
      <c r="A187" s="141">
        <v>22904</v>
      </c>
      <c r="B187" s="142" t="s">
        <v>1345</v>
      </c>
      <c r="C187" s="143">
        <f>SUM(C188:C190)</f>
        <v>38600</v>
      </c>
    </row>
    <row r="188" ht="12" spans="1:3">
      <c r="A188" s="141">
        <v>2290401</v>
      </c>
      <c r="B188" s="144" t="s">
        <v>1481</v>
      </c>
      <c r="C188" s="143">
        <v>0</v>
      </c>
    </row>
    <row r="189" ht="12" spans="1:3">
      <c r="A189" s="141">
        <v>2290402</v>
      </c>
      <c r="B189" s="144" t="s">
        <v>1482</v>
      </c>
      <c r="C189" s="143">
        <v>38600</v>
      </c>
    </row>
    <row r="190" ht="12" spans="1:3">
      <c r="A190" s="141">
        <v>2290403</v>
      </c>
      <c r="B190" s="144" t="s">
        <v>1483</v>
      </c>
      <c r="C190" s="143">
        <v>0</v>
      </c>
    </row>
    <row r="191" ht="12" spans="1:3">
      <c r="A191" s="141">
        <v>22908</v>
      </c>
      <c r="B191" s="142" t="s">
        <v>1346</v>
      </c>
      <c r="C191" s="143">
        <f>SUM(C192:C199)</f>
        <v>0</v>
      </c>
    </row>
    <row r="192" ht="12" spans="1:3">
      <c r="A192" s="141">
        <v>2290802</v>
      </c>
      <c r="B192" s="144" t="s">
        <v>1484</v>
      </c>
      <c r="C192" s="143">
        <v>0</v>
      </c>
    </row>
    <row r="193" ht="12" spans="1:3">
      <c r="A193" s="141">
        <v>2290803</v>
      </c>
      <c r="B193" s="144" t="s">
        <v>1485</v>
      </c>
      <c r="C193" s="143">
        <v>0</v>
      </c>
    </row>
    <row r="194" ht="12" spans="1:3">
      <c r="A194" s="141">
        <v>2290804</v>
      </c>
      <c r="B194" s="144" t="s">
        <v>1486</v>
      </c>
      <c r="C194" s="143">
        <v>0</v>
      </c>
    </row>
    <row r="195" ht="12" spans="1:3">
      <c r="A195" s="141">
        <v>2290805</v>
      </c>
      <c r="B195" s="144" t="s">
        <v>1487</v>
      </c>
      <c r="C195" s="143">
        <v>0</v>
      </c>
    </row>
    <row r="196" ht="12" spans="1:3">
      <c r="A196" s="141">
        <v>2290806</v>
      </c>
      <c r="B196" s="144" t="s">
        <v>1488</v>
      </c>
      <c r="C196" s="143">
        <v>0</v>
      </c>
    </row>
    <row r="197" ht="12" spans="1:3">
      <c r="A197" s="141">
        <v>2290807</v>
      </c>
      <c r="B197" s="144" t="s">
        <v>1489</v>
      </c>
      <c r="C197" s="143">
        <v>0</v>
      </c>
    </row>
    <row r="198" ht="12" spans="1:3">
      <c r="A198" s="141">
        <v>2290808</v>
      </c>
      <c r="B198" s="144" t="s">
        <v>1490</v>
      </c>
      <c r="C198" s="143">
        <v>0</v>
      </c>
    </row>
    <row r="199" ht="12" spans="1:3">
      <c r="A199" s="141">
        <v>2290899</v>
      </c>
      <c r="B199" s="144" t="s">
        <v>1491</v>
      </c>
      <c r="C199" s="143">
        <v>0</v>
      </c>
    </row>
    <row r="200" ht="12" spans="1:3">
      <c r="A200" s="141">
        <v>22909</v>
      </c>
      <c r="B200" s="142" t="s">
        <v>1492</v>
      </c>
      <c r="C200" s="143">
        <v>0</v>
      </c>
    </row>
    <row r="201" ht="12" spans="1:3">
      <c r="A201" s="141">
        <v>22960</v>
      </c>
      <c r="B201" s="142" t="s">
        <v>1347</v>
      </c>
      <c r="C201" s="143">
        <f>SUM(C202:C212)</f>
        <v>847</v>
      </c>
    </row>
    <row r="202" ht="12" spans="1:3">
      <c r="A202" s="141">
        <v>2296001</v>
      </c>
      <c r="B202" s="144" t="s">
        <v>1493</v>
      </c>
      <c r="C202" s="143">
        <v>0</v>
      </c>
    </row>
    <row r="203" ht="12" spans="1:3">
      <c r="A203" s="141">
        <v>2296002</v>
      </c>
      <c r="B203" s="144" t="s">
        <v>1494</v>
      </c>
      <c r="C203" s="143">
        <v>581</v>
      </c>
    </row>
    <row r="204" ht="12" spans="1:3">
      <c r="A204" s="141">
        <v>2296003</v>
      </c>
      <c r="B204" s="144" t="s">
        <v>1495</v>
      </c>
      <c r="C204" s="143">
        <v>156</v>
      </c>
    </row>
    <row r="205" ht="12" spans="1:3">
      <c r="A205" s="141">
        <v>2296004</v>
      </c>
      <c r="B205" s="144" t="s">
        <v>1496</v>
      </c>
      <c r="C205" s="143">
        <v>0</v>
      </c>
    </row>
    <row r="206" ht="12" spans="1:3">
      <c r="A206" s="141">
        <v>2296005</v>
      </c>
      <c r="B206" s="144" t="s">
        <v>1497</v>
      </c>
      <c r="C206" s="143">
        <v>0</v>
      </c>
    </row>
    <row r="207" ht="12" spans="1:3">
      <c r="A207" s="141">
        <v>2296006</v>
      </c>
      <c r="B207" s="144" t="s">
        <v>1498</v>
      </c>
      <c r="C207" s="143">
        <v>110</v>
      </c>
    </row>
    <row r="208" ht="12" spans="1:3">
      <c r="A208" s="141">
        <v>2296010</v>
      </c>
      <c r="B208" s="144" t="s">
        <v>1499</v>
      </c>
      <c r="C208" s="143">
        <v>0</v>
      </c>
    </row>
    <row r="209" ht="12" spans="1:3">
      <c r="A209" s="141">
        <v>2296011</v>
      </c>
      <c r="B209" s="144" t="s">
        <v>1500</v>
      </c>
      <c r="C209" s="143">
        <v>0</v>
      </c>
    </row>
    <row r="210" ht="12" spans="1:3">
      <c r="A210" s="141">
        <v>2296012</v>
      </c>
      <c r="B210" s="144" t="s">
        <v>1501</v>
      </c>
      <c r="C210" s="143">
        <v>0</v>
      </c>
    </row>
    <row r="211" ht="12" spans="1:3">
      <c r="A211" s="141">
        <v>2296013</v>
      </c>
      <c r="B211" s="144" t="s">
        <v>1502</v>
      </c>
      <c r="C211" s="143">
        <v>0</v>
      </c>
    </row>
    <row r="212" ht="12" spans="1:3">
      <c r="A212" s="141">
        <v>2296099</v>
      </c>
      <c r="B212" s="144" t="s">
        <v>1503</v>
      </c>
      <c r="C212" s="143">
        <v>0</v>
      </c>
    </row>
    <row r="213" ht="12" spans="1:3">
      <c r="A213" s="141">
        <v>232</v>
      </c>
      <c r="B213" s="142" t="s">
        <v>1112</v>
      </c>
      <c r="C213" s="143">
        <f>C214</f>
        <v>9933</v>
      </c>
    </row>
    <row r="214" ht="12" spans="1:3">
      <c r="A214" s="141">
        <v>23204</v>
      </c>
      <c r="B214" s="142" t="s">
        <v>1504</v>
      </c>
      <c r="C214" s="143">
        <f>SUM(C215:C229)</f>
        <v>9933</v>
      </c>
    </row>
    <row r="215" ht="12" spans="1:3">
      <c r="A215" s="141">
        <v>2320401</v>
      </c>
      <c r="B215" s="144" t="s">
        <v>1505</v>
      </c>
      <c r="C215" s="143">
        <v>0</v>
      </c>
    </row>
    <row r="216" ht="12" spans="1:3">
      <c r="A216" s="141">
        <v>2320405</v>
      </c>
      <c r="B216" s="144" t="s">
        <v>1506</v>
      </c>
      <c r="C216" s="143">
        <v>0</v>
      </c>
    </row>
    <row r="217" ht="12" spans="1:3">
      <c r="A217" s="141">
        <v>2320411</v>
      </c>
      <c r="B217" s="144" t="s">
        <v>1507</v>
      </c>
      <c r="C217" s="143">
        <v>5495</v>
      </c>
    </row>
    <row r="218" ht="12" spans="1:3">
      <c r="A218" s="141">
        <v>2320413</v>
      </c>
      <c r="B218" s="144" t="s">
        <v>1508</v>
      </c>
      <c r="C218" s="143">
        <v>0</v>
      </c>
    </row>
    <row r="219" ht="12" spans="1:3">
      <c r="A219" s="141">
        <v>2320414</v>
      </c>
      <c r="B219" s="144" t="s">
        <v>1509</v>
      </c>
      <c r="C219" s="143">
        <v>0</v>
      </c>
    </row>
    <row r="220" ht="12" spans="1:3">
      <c r="A220" s="141">
        <v>2320416</v>
      </c>
      <c r="B220" s="144" t="s">
        <v>1510</v>
      </c>
      <c r="C220" s="143">
        <v>0</v>
      </c>
    </row>
    <row r="221" ht="12" spans="1:3">
      <c r="A221" s="141">
        <v>2320417</v>
      </c>
      <c r="B221" s="144" t="s">
        <v>1511</v>
      </c>
      <c r="C221" s="143">
        <v>0</v>
      </c>
    </row>
    <row r="222" ht="12" spans="1:3">
      <c r="A222" s="141">
        <v>2320418</v>
      </c>
      <c r="B222" s="144" t="s">
        <v>1512</v>
      </c>
      <c r="C222" s="143">
        <v>0</v>
      </c>
    </row>
    <row r="223" ht="12" spans="1:3">
      <c r="A223" s="141">
        <v>2320419</v>
      </c>
      <c r="B223" s="144" t="s">
        <v>1513</v>
      </c>
      <c r="C223" s="143">
        <v>0</v>
      </c>
    </row>
    <row r="224" ht="12" spans="1:3">
      <c r="A224" s="141">
        <v>2320420</v>
      </c>
      <c r="B224" s="144" t="s">
        <v>1514</v>
      </c>
      <c r="C224" s="143">
        <v>0</v>
      </c>
    </row>
    <row r="225" ht="12" spans="1:3">
      <c r="A225" s="141">
        <v>2320431</v>
      </c>
      <c r="B225" s="144" t="s">
        <v>1515</v>
      </c>
      <c r="C225" s="143">
        <v>1096</v>
      </c>
    </row>
    <row r="226" ht="12" spans="1:3">
      <c r="A226" s="141">
        <v>2320432</v>
      </c>
      <c r="B226" s="144" t="s">
        <v>1516</v>
      </c>
      <c r="C226" s="143">
        <v>0</v>
      </c>
    </row>
    <row r="227" ht="12" spans="1:3">
      <c r="A227" s="141">
        <v>2320433</v>
      </c>
      <c r="B227" s="144" t="s">
        <v>1517</v>
      </c>
      <c r="C227" s="143">
        <v>542</v>
      </c>
    </row>
    <row r="228" ht="12" spans="1:3">
      <c r="A228" s="141">
        <v>2320498</v>
      </c>
      <c r="B228" s="144" t="s">
        <v>1518</v>
      </c>
      <c r="C228" s="143">
        <v>2800</v>
      </c>
    </row>
    <row r="229" ht="12" spans="1:3">
      <c r="A229" s="141">
        <v>2320499</v>
      </c>
      <c r="B229" s="144" t="s">
        <v>1519</v>
      </c>
      <c r="C229" s="143">
        <v>0</v>
      </c>
    </row>
    <row r="230" ht="12" spans="1:3">
      <c r="A230" s="141">
        <v>233</v>
      </c>
      <c r="B230" s="142" t="s">
        <v>1124</v>
      </c>
      <c r="C230" s="143">
        <f>C231</f>
        <v>0</v>
      </c>
    </row>
    <row r="231" ht="12" spans="1:3">
      <c r="A231" s="141">
        <v>23304</v>
      </c>
      <c r="B231" s="142" t="s">
        <v>1520</v>
      </c>
      <c r="C231" s="143">
        <f>SUM(C232:C246)</f>
        <v>0</v>
      </c>
    </row>
    <row r="232" ht="12" spans="1:3">
      <c r="A232" s="141">
        <v>2330401</v>
      </c>
      <c r="B232" s="144" t="s">
        <v>1521</v>
      </c>
      <c r="C232" s="143">
        <v>0</v>
      </c>
    </row>
    <row r="233" ht="12" spans="1:3">
      <c r="A233" s="141">
        <v>2330405</v>
      </c>
      <c r="B233" s="144" t="s">
        <v>1522</v>
      </c>
      <c r="C233" s="143">
        <v>0</v>
      </c>
    </row>
    <row r="234" ht="12" spans="1:3">
      <c r="A234" s="141">
        <v>2330411</v>
      </c>
      <c r="B234" s="144" t="s">
        <v>1523</v>
      </c>
      <c r="C234" s="143">
        <v>0</v>
      </c>
    </row>
    <row r="235" ht="12" spans="1:3">
      <c r="A235" s="141">
        <v>2330413</v>
      </c>
      <c r="B235" s="144" t="s">
        <v>1524</v>
      </c>
      <c r="C235" s="143">
        <v>0</v>
      </c>
    </row>
    <row r="236" ht="12" spans="1:3">
      <c r="A236" s="141">
        <v>2330414</v>
      </c>
      <c r="B236" s="144" t="s">
        <v>1525</v>
      </c>
      <c r="C236" s="143">
        <v>0</v>
      </c>
    </row>
    <row r="237" ht="12" spans="1:3">
      <c r="A237" s="141">
        <v>2330416</v>
      </c>
      <c r="B237" s="144" t="s">
        <v>1526</v>
      </c>
      <c r="C237" s="143">
        <v>0</v>
      </c>
    </row>
    <row r="238" ht="12" spans="1:3">
      <c r="A238" s="141">
        <v>2330417</v>
      </c>
      <c r="B238" s="144" t="s">
        <v>1527</v>
      </c>
      <c r="C238" s="143">
        <v>0</v>
      </c>
    </row>
    <row r="239" ht="12" spans="1:3">
      <c r="A239" s="141">
        <v>2330418</v>
      </c>
      <c r="B239" s="144" t="s">
        <v>1528</v>
      </c>
      <c r="C239" s="143">
        <v>0</v>
      </c>
    </row>
    <row r="240" ht="12" spans="1:3">
      <c r="A240" s="141">
        <v>2330419</v>
      </c>
      <c r="B240" s="144" t="s">
        <v>1529</v>
      </c>
      <c r="C240" s="143">
        <v>0</v>
      </c>
    </row>
    <row r="241" ht="12" spans="1:3">
      <c r="A241" s="141">
        <v>2330420</v>
      </c>
      <c r="B241" s="144" t="s">
        <v>1530</v>
      </c>
      <c r="C241" s="143">
        <v>0</v>
      </c>
    </row>
    <row r="242" ht="12" spans="1:3">
      <c r="A242" s="141">
        <v>2330431</v>
      </c>
      <c r="B242" s="144" t="s">
        <v>1531</v>
      </c>
      <c r="C242" s="143">
        <v>0</v>
      </c>
    </row>
    <row r="243" ht="12" spans="1:3">
      <c r="A243" s="141">
        <v>2330432</v>
      </c>
      <c r="B243" s="144" t="s">
        <v>1532</v>
      </c>
      <c r="C243" s="143">
        <v>0</v>
      </c>
    </row>
    <row r="244" ht="12" spans="1:3">
      <c r="A244" s="141">
        <v>2330433</v>
      </c>
      <c r="B244" s="144" t="s">
        <v>1533</v>
      </c>
      <c r="C244" s="143">
        <v>0</v>
      </c>
    </row>
    <row r="245" ht="12" spans="1:3">
      <c r="A245" s="141">
        <v>2330498</v>
      </c>
      <c r="B245" s="144" t="s">
        <v>1534</v>
      </c>
      <c r="C245" s="143">
        <v>0</v>
      </c>
    </row>
    <row r="246" ht="12" spans="1:3">
      <c r="A246" s="141">
        <v>2330499</v>
      </c>
      <c r="B246" s="144" t="s">
        <v>1535</v>
      </c>
      <c r="C246" s="143">
        <v>0</v>
      </c>
    </row>
    <row r="247" ht="12" spans="1:3">
      <c r="A247" s="141">
        <v>234</v>
      </c>
      <c r="B247" s="139" t="s">
        <v>1348</v>
      </c>
      <c r="C247" s="143">
        <f>SUM(C248,C261)</f>
        <v>0</v>
      </c>
    </row>
    <row r="248" ht="12" spans="1:3">
      <c r="A248" s="141">
        <v>23401</v>
      </c>
      <c r="B248" s="139" t="s">
        <v>1536</v>
      </c>
      <c r="C248" s="143">
        <f>SUM(C249:C260)</f>
        <v>0</v>
      </c>
    </row>
    <row r="249" ht="12" spans="1:3">
      <c r="A249" s="141">
        <v>2340101</v>
      </c>
      <c r="B249" s="141" t="s">
        <v>1537</v>
      </c>
      <c r="C249" s="143">
        <v>0</v>
      </c>
    </row>
    <row r="250" ht="12" spans="1:3">
      <c r="A250" s="141">
        <v>2340102</v>
      </c>
      <c r="B250" s="141" t="s">
        <v>1538</v>
      </c>
      <c r="C250" s="143">
        <v>0</v>
      </c>
    </row>
    <row r="251" ht="12" spans="1:3">
      <c r="A251" s="141">
        <v>2340103</v>
      </c>
      <c r="B251" s="141" t="s">
        <v>1539</v>
      </c>
      <c r="C251" s="143">
        <v>0</v>
      </c>
    </row>
    <row r="252" ht="12" spans="1:3">
      <c r="A252" s="141">
        <v>2340104</v>
      </c>
      <c r="B252" s="141" t="s">
        <v>1540</v>
      </c>
      <c r="C252" s="143">
        <v>0</v>
      </c>
    </row>
    <row r="253" ht="12" spans="1:3">
      <c r="A253" s="141">
        <v>2340105</v>
      </c>
      <c r="B253" s="141" t="s">
        <v>1541</v>
      </c>
      <c r="C253" s="143">
        <v>0</v>
      </c>
    </row>
    <row r="254" ht="12" spans="1:3">
      <c r="A254" s="141">
        <v>2340106</v>
      </c>
      <c r="B254" s="141" t="s">
        <v>1542</v>
      </c>
      <c r="C254" s="143">
        <v>0</v>
      </c>
    </row>
    <row r="255" ht="12" spans="1:3">
      <c r="A255" s="141">
        <v>2340107</v>
      </c>
      <c r="B255" s="141" t="s">
        <v>1543</v>
      </c>
      <c r="C255" s="143">
        <v>0</v>
      </c>
    </row>
    <row r="256" ht="12" spans="1:3">
      <c r="A256" s="141">
        <v>2340108</v>
      </c>
      <c r="B256" s="141" t="s">
        <v>1544</v>
      </c>
      <c r="C256" s="143">
        <v>0</v>
      </c>
    </row>
    <row r="257" ht="12" spans="1:3">
      <c r="A257" s="141">
        <v>2340109</v>
      </c>
      <c r="B257" s="141" t="s">
        <v>1545</v>
      </c>
      <c r="C257" s="143">
        <v>0</v>
      </c>
    </row>
    <row r="258" ht="12" spans="1:3">
      <c r="A258" s="141">
        <v>2340110</v>
      </c>
      <c r="B258" s="141" t="s">
        <v>1546</v>
      </c>
      <c r="C258" s="143">
        <v>0</v>
      </c>
    </row>
    <row r="259" ht="12" spans="1:3">
      <c r="A259" s="141">
        <v>2340111</v>
      </c>
      <c r="B259" s="141" t="s">
        <v>1547</v>
      </c>
      <c r="C259" s="143">
        <v>0</v>
      </c>
    </row>
    <row r="260" ht="12" spans="1:3">
      <c r="A260" s="141">
        <v>2340199</v>
      </c>
      <c r="B260" s="141" t="s">
        <v>1548</v>
      </c>
      <c r="C260" s="143">
        <v>0</v>
      </c>
    </row>
    <row r="261" ht="12" spans="1:3">
      <c r="A261" s="141">
        <v>23402</v>
      </c>
      <c r="B261" s="139" t="s">
        <v>1549</v>
      </c>
      <c r="C261" s="143">
        <f>SUM(C262:C267)</f>
        <v>0</v>
      </c>
    </row>
    <row r="262" ht="12" spans="1:3">
      <c r="A262" s="141">
        <v>2340201</v>
      </c>
      <c r="B262" s="141" t="s">
        <v>920</v>
      </c>
      <c r="C262" s="143">
        <v>0</v>
      </c>
    </row>
    <row r="263" ht="12" spans="1:3">
      <c r="A263" s="141">
        <v>2340202</v>
      </c>
      <c r="B263" s="141" t="s">
        <v>965</v>
      </c>
      <c r="C263" s="143">
        <v>0</v>
      </c>
    </row>
    <row r="264" ht="12" spans="1:3">
      <c r="A264" s="141">
        <v>2340203</v>
      </c>
      <c r="B264" s="141" t="s">
        <v>1550</v>
      </c>
      <c r="C264" s="143">
        <v>0</v>
      </c>
    </row>
    <row r="265" ht="12" spans="1:3">
      <c r="A265" s="141">
        <v>2340204</v>
      </c>
      <c r="B265" s="141" t="s">
        <v>1551</v>
      </c>
      <c r="C265" s="143">
        <v>0</v>
      </c>
    </row>
    <row r="266" ht="12" spans="1:3">
      <c r="A266" s="141">
        <v>2340205</v>
      </c>
      <c r="B266" s="141" t="s">
        <v>1552</v>
      </c>
      <c r="C266" s="143">
        <v>0</v>
      </c>
    </row>
    <row r="267" ht="12" spans="1:3">
      <c r="A267" s="141">
        <v>2340299</v>
      </c>
      <c r="B267" s="141" t="s">
        <v>1553</v>
      </c>
      <c r="C267" s="143">
        <v>0</v>
      </c>
    </row>
  </sheetData>
  <mergeCells count="1">
    <mergeCell ref="A1:C1"/>
  </mergeCells>
  <printOptions horizontalCentered="1"/>
  <pageMargins left="0.748031496062992" right="0.748031496062992" top="0.984251968503937" bottom="0.984251968503937" header="0.511811023622047" footer="0.511811023622047"/>
  <pageSetup paperSize="9" scale="6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49"/>
  <sheetViews>
    <sheetView workbookViewId="0">
      <selection activeCell="A63" sqref="A63"/>
    </sheetView>
  </sheetViews>
  <sheetFormatPr defaultColWidth="9.125" defaultRowHeight="11.25"/>
  <cols>
    <col min="1" max="1" width="58.125" style="14" customWidth="1"/>
    <col min="2" max="2" width="13.875" style="14" customWidth="1"/>
    <col min="3" max="242" width="9.125" style="14"/>
    <col min="243" max="243" width="29.625" style="14" customWidth="1"/>
    <col min="244" max="244" width="12.25" style="14" customWidth="1"/>
    <col min="245" max="245" width="12" style="14" customWidth="1"/>
    <col min="246" max="246" width="10.75" style="14" customWidth="1"/>
    <col min="247" max="247" width="19.125" style="14" customWidth="1"/>
    <col min="248" max="248" width="21.5" style="14" customWidth="1"/>
    <col min="249" max="498" width="9.125" style="14"/>
    <col min="499" max="499" width="29.625" style="14" customWidth="1"/>
    <col min="500" max="500" width="12.25" style="14" customWidth="1"/>
    <col min="501" max="501" width="12" style="14" customWidth="1"/>
    <col min="502" max="502" width="10.75" style="14" customWidth="1"/>
    <col min="503" max="503" width="19.125" style="14" customWidth="1"/>
    <col min="504" max="504" width="21.5" style="14" customWidth="1"/>
    <col min="505" max="754" width="9.125" style="14"/>
    <col min="755" max="755" width="29.625" style="14" customWidth="1"/>
    <col min="756" max="756" width="12.25" style="14" customWidth="1"/>
    <col min="757" max="757" width="12" style="14" customWidth="1"/>
    <col min="758" max="758" width="10.75" style="14" customWidth="1"/>
    <col min="759" max="759" width="19.125" style="14" customWidth="1"/>
    <col min="760" max="760" width="21.5" style="14" customWidth="1"/>
    <col min="761" max="1010" width="9.125" style="14"/>
    <col min="1011" max="1011" width="29.625" style="14" customWidth="1"/>
    <col min="1012" max="1012" width="12.25" style="14" customWidth="1"/>
    <col min="1013" max="1013" width="12" style="14" customWidth="1"/>
    <col min="1014" max="1014" width="10.75" style="14" customWidth="1"/>
    <col min="1015" max="1015" width="19.125" style="14" customWidth="1"/>
    <col min="1016" max="1016" width="21.5" style="14" customWidth="1"/>
    <col min="1017" max="1266" width="9.125" style="14"/>
    <col min="1267" max="1267" width="29.625" style="14" customWidth="1"/>
    <col min="1268" max="1268" width="12.25" style="14" customWidth="1"/>
    <col min="1269" max="1269" width="12" style="14" customWidth="1"/>
    <col min="1270" max="1270" width="10.75" style="14" customWidth="1"/>
    <col min="1271" max="1271" width="19.125" style="14" customWidth="1"/>
    <col min="1272" max="1272" width="21.5" style="14" customWidth="1"/>
    <col min="1273" max="1522" width="9.125" style="14"/>
    <col min="1523" max="1523" width="29.625" style="14" customWidth="1"/>
    <col min="1524" max="1524" width="12.25" style="14" customWidth="1"/>
    <col min="1525" max="1525" width="12" style="14" customWidth="1"/>
    <col min="1526" max="1526" width="10.75" style="14" customWidth="1"/>
    <col min="1527" max="1527" width="19.125" style="14" customWidth="1"/>
    <col min="1528" max="1528" width="21.5" style="14" customWidth="1"/>
    <col min="1529" max="1778" width="9.125" style="14"/>
    <col min="1779" max="1779" width="29.625" style="14" customWidth="1"/>
    <col min="1780" max="1780" width="12.25" style="14" customWidth="1"/>
    <col min="1781" max="1781" width="12" style="14" customWidth="1"/>
    <col min="1782" max="1782" width="10.75" style="14" customWidth="1"/>
    <col min="1783" max="1783" width="19.125" style="14" customWidth="1"/>
    <col min="1784" max="1784" width="21.5" style="14" customWidth="1"/>
    <col min="1785" max="2034" width="9.125" style="14"/>
    <col min="2035" max="2035" width="29.625" style="14" customWidth="1"/>
    <col min="2036" max="2036" width="12.25" style="14" customWidth="1"/>
    <col min="2037" max="2037" width="12" style="14" customWidth="1"/>
    <col min="2038" max="2038" width="10.75" style="14" customWidth="1"/>
    <col min="2039" max="2039" width="19.125" style="14" customWidth="1"/>
    <col min="2040" max="2040" width="21.5" style="14" customWidth="1"/>
    <col min="2041" max="2290" width="9.125" style="14"/>
    <col min="2291" max="2291" width="29.625" style="14" customWidth="1"/>
    <col min="2292" max="2292" width="12.25" style="14" customWidth="1"/>
    <col min="2293" max="2293" width="12" style="14" customWidth="1"/>
    <col min="2294" max="2294" width="10.75" style="14" customWidth="1"/>
    <col min="2295" max="2295" width="19.125" style="14" customWidth="1"/>
    <col min="2296" max="2296" width="21.5" style="14" customWidth="1"/>
    <col min="2297" max="2546" width="9.125" style="14"/>
    <col min="2547" max="2547" width="29.625" style="14" customWidth="1"/>
    <col min="2548" max="2548" width="12.25" style="14" customWidth="1"/>
    <col min="2549" max="2549" width="12" style="14" customWidth="1"/>
    <col min="2550" max="2550" width="10.75" style="14" customWidth="1"/>
    <col min="2551" max="2551" width="19.125" style="14" customWidth="1"/>
    <col min="2552" max="2552" width="21.5" style="14" customWidth="1"/>
    <col min="2553" max="2802" width="9.125" style="14"/>
    <col min="2803" max="2803" width="29.625" style="14" customWidth="1"/>
    <col min="2804" max="2804" width="12.25" style="14" customWidth="1"/>
    <col min="2805" max="2805" width="12" style="14" customWidth="1"/>
    <col min="2806" max="2806" width="10.75" style="14" customWidth="1"/>
    <col min="2807" max="2807" width="19.125" style="14" customWidth="1"/>
    <col min="2808" max="2808" width="21.5" style="14" customWidth="1"/>
    <col min="2809" max="3058" width="9.125" style="14"/>
    <col min="3059" max="3059" width="29.625" style="14" customWidth="1"/>
    <col min="3060" max="3060" width="12.25" style="14" customWidth="1"/>
    <col min="3061" max="3061" width="12" style="14" customWidth="1"/>
    <col min="3062" max="3062" width="10.75" style="14" customWidth="1"/>
    <col min="3063" max="3063" width="19.125" style="14" customWidth="1"/>
    <col min="3064" max="3064" width="21.5" style="14" customWidth="1"/>
    <col min="3065" max="3314" width="9.125" style="14"/>
    <col min="3315" max="3315" width="29.625" style="14" customWidth="1"/>
    <col min="3316" max="3316" width="12.25" style="14" customWidth="1"/>
    <col min="3317" max="3317" width="12" style="14" customWidth="1"/>
    <col min="3318" max="3318" width="10.75" style="14" customWidth="1"/>
    <col min="3319" max="3319" width="19.125" style="14" customWidth="1"/>
    <col min="3320" max="3320" width="21.5" style="14" customWidth="1"/>
    <col min="3321" max="3570" width="9.125" style="14"/>
    <col min="3571" max="3571" width="29.625" style="14" customWidth="1"/>
    <col min="3572" max="3572" width="12.25" style="14" customWidth="1"/>
    <col min="3573" max="3573" width="12" style="14" customWidth="1"/>
    <col min="3574" max="3574" width="10.75" style="14" customWidth="1"/>
    <col min="3575" max="3575" width="19.125" style="14" customWidth="1"/>
    <col min="3576" max="3576" width="21.5" style="14" customWidth="1"/>
    <col min="3577" max="3826" width="9.125" style="14"/>
    <col min="3827" max="3827" width="29.625" style="14" customWidth="1"/>
    <col min="3828" max="3828" width="12.25" style="14" customWidth="1"/>
    <col min="3829" max="3829" width="12" style="14" customWidth="1"/>
    <col min="3830" max="3830" width="10.75" style="14" customWidth="1"/>
    <col min="3831" max="3831" width="19.125" style="14" customWidth="1"/>
    <col min="3832" max="3832" width="21.5" style="14" customWidth="1"/>
    <col min="3833" max="4082" width="9.125" style="14"/>
    <col min="4083" max="4083" width="29.625" style="14" customWidth="1"/>
    <col min="4084" max="4084" width="12.25" style="14" customWidth="1"/>
    <col min="4085" max="4085" width="12" style="14" customWidth="1"/>
    <col min="4086" max="4086" width="10.75" style="14" customWidth="1"/>
    <col min="4087" max="4087" width="19.125" style="14" customWidth="1"/>
    <col min="4088" max="4088" width="21.5" style="14" customWidth="1"/>
    <col min="4089" max="4338" width="9.125" style="14"/>
    <col min="4339" max="4339" width="29.625" style="14" customWidth="1"/>
    <col min="4340" max="4340" width="12.25" style="14" customWidth="1"/>
    <col min="4341" max="4341" width="12" style="14" customWidth="1"/>
    <col min="4342" max="4342" width="10.75" style="14" customWidth="1"/>
    <col min="4343" max="4343" width="19.125" style="14" customWidth="1"/>
    <col min="4344" max="4344" width="21.5" style="14" customWidth="1"/>
    <col min="4345" max="4594" width="9.125" style="14"/>
    <col min="4595" max="4595" width="29.625" style="14" customWidth="1"/>
    <col min="4596" max="4596" width="12.25" style="14" customWidth="1"/>
    <col min="4597" max="4597" width="12" style="14" customWidth="1"/>
    <col min="4598" max="4598" width="10.75" style="14" customWidth="1"/>
    <col min="4599" max="4599" width="19.125" style="14" customWidth="1"/>
    <col min="4600" max="4600" width="21.5" style="14" customWidth="1"/>
    <col min="4601" max="4850" width="9.125" style="14"/>
    <col min="4851" max="4851" width="29.625" style="14" customWidth="1"/>
    <col min="4852" max="4852" width="12.25" style="14" customWidth="1"/>
    <col min="4853" max="4853" width="12" style="14" customWidth="1"/>
    <col min="4854" max="4854" width="10.75" style="14" customWidth="1"/>
    <col min="4855" max="4855" width="19.125" style="14" customWidth="1"/>
    <col min="4856" max="4856" width="21.5" style="14" customWidth="1"/>
    <col min="4857" max="5106" width="9.125" style="14"/>
    <col min="5107" max="5107" width="29.625" style="14" customWidth="1"/>
    <col min="5108" max="5108" width="12.25" style="14" customWidth="1"/>
    <col min="5109" max="5109" width="12" style="14" customWidth="1"/>
    <col min="5110" max="5110" width="10.75" style="14" customWidth="1"/>
    <col min="5111" max="5111" width="19.125" style="14" customWidth="1"/>
    <col min="5112" max="5112" width="21.5" style="14" customWidth="1"/>
    <col min="5113" max="5362" width="9.125" style="14"/>
    <col min="5363" max="5363" width="29.625" style="14" customWidth="1"/>
    <col min="5364" max="5364" width="12.25" style="14" customWidth="1"/>
    <col min="5365" max="5365" width="12" style="14" customWidth="1"/>
    <col min="5366" max="5366" width="10.75" style="14" customWidth="1"/>
    <col min="5367" max="5367" width="19.125" style="14" customWidth="1"/>
    <col min="5368" max="5368" width="21.5" style="14" customWidth="1"/>
    <col min="5369" max="5618" width="9.125" style="14"/>
    <col min="5619" max="5619" width="29.625" style="14" customWidth="1"/>
    <col min="5620" max="5620" width="12.25" style="14" customWidth="1"/>
    <col min="5621" max="5621" width="12" style="14" customWidth="1"/>
    <col min="5622" max="5622" width="10.75" style="14" customWidth="1"/>
    <col min="5623" max="5623" width="19.125" style="14" customWidth="1"/>
    <col min="5624" max="5624" width="21.5" style="14" customWidth="1"/>
    <col min="5625" max="5874" width="9.125" style="14"/>
    <col min="5875" max="5875" width="29.625" style="14" customWidth="1"/>
    <col min="5876" max="5876" width="12.25" style="14" customWidth="1"/>
    <col min="5877" max="5877" width="12" style="14" customWidth="1"/>
    <col min="5878" max="5878" width="10.75" style="14" customWidth="1"/>
    <col min="5879" max="5879" width="19.125" style="14" customWidth="1"/>
    <col min="5880" max="5880" width="21.5" style="14" customWidth="1"/>
    <col min="5881" max="6130" width="9.125" style="14"/>
    <col min="6131" max="6131" width="29.625" style="14" customWidth="1"/>
    <col min="6132" max="6132" width="12.25" style="14" customWidth="1"/>
    <col min="6133" max="6133" width="12" style="14" customWidth="1"/>
    <col min="6134" max="6134" width="10.75" style="14" customWidth="1"/>
    <col min="6135" max="6135" width="19.125" style="14" customWidth="1"/>
    <col min="6136" max="6136" width="21.5" style="14" customWidth="1"/>
    <col min="6137" max="6386" width="9.125" style="14"/>
    <col min="6387" max="6387" width="29.625" style="14" customWidth="1"/>
    <col min="6388" max="6388" width="12.25" style="14" customWidth="1"/>
    <col min="6389" max="6389" width="12" style="14" customWidth="1"/>
    <col min="6390" max="6390" width="10.75" style="14" customWidth="1"/>
    <col min="6391" max="6391" width="19.125" style="14" customWidth="1"/>
    <col min="6392" max="6392" width="21.5" style="14" customWidth="1"/>
    <col min="6393" max="6642" width="9.125" style="14"/>
    <col min="6643" max="6643" width="29.625" style="14" customWidth="1"/>
    <col min="6644" max="6644" width="12.25" style="14" customWidth="1"/>
    <col min="6645" max="6645" width="12" style="14" customWidth="1"/>
    <col min="6646" max="6646" width="10.75" style="14" customWidth="1"/>
    <col min="6647" max="6647" width="19.125" style="14" customWidth="1"/>
    <col min="6648" max="6648" width="21.5" style="14" customWidth="1"/>
    <col min="6649" max="6898" width="9.125" style="14"/>
    <col min="6899" max="6899" width="29.625" style="14" customWidth="1"/>
    <col min="6900" max="6900" width="12.25" style="14" customWidth="1"/>
    <col min="6901" max="6901" width="12" style="14" customWidth="1"/>
    <col min="6902" max="6902" width="10.75" style="14" customWidth="1"/>
    <col min="6903" max="6903" width="19.125" style="14" customWidth="1"/>
    <col min="6904" max="6904" width="21.5" style="14" customWidth="1"/>
    <col min="6905" max="7154" width="9.125" style="14"/>
    <col min="7155" max="7155" width="29.625" style="14" customWidth="1"/>
    <col min="7156" max="7156" width="12.25" style="14" customWidth="1"/>
    <col min="7157" max="7157" width="12" style="14" customWidth="1"/>
    <col min="7158" max="7158" width="10.75" style="14" customWidth="1"/>
    <col min="7159" max="7159" width="19.125" style="14" customWidth="1"/>
    <col min="7160" max="7160" width="21.5" style="14" customWidth="1"/>
    <col min="7161" max="7410" width="9.125" style="14"/>
    <col min="7411" max="7411" width="29.625" style="14" customWidth="1"/>
    <col min="7412" max="7412" width="12.25" style="14" customWidth="1"/>
    <col min="7413" max="7413" width="12" style="14" customWidth="1"/>
    <col min="7414" max="7414" width="10.75" style="14" customWidth="1"/>
    <col min="7415" max="7415" width="19.125" style="14" customWidth="1"/>
    <col min="7416" max="7416" width="21.5" style="14" customWidth="1"/>
    <col min="7417" max="7666" width="9.125" style="14"/>
    <col min="7667" max="7667" width="29.625" style="14" customWidth="1"/>
    <col min="7668" max="7668" width="12.25" style="14" customWidth="1"/>
    <col min="7669" max="7669" width="12" style="14" customWidth="1"/>
    <col min="7670" max="7670" width="10.75" style="14" customWidth="1"/>
    <col min="7671" max="7671" width="19.125" style="14" customWidth="1"/>
    <col min="7672" max="7672" width="21.5" style="14" customWidth="1"/>
    <col min="7673" max="7922" width="9.125" style="14"/>
    <col min="7923" max="7923" width="29.625" style="14" customWidth="1"/>
    <col min="7924" max="7924" width="12.25" style="14" customWidth="1"/>
    <col min="7925" max="7925" width="12" style="14" customWidth="1"/>
    <col min="7926" max="7926" width="10.75" style="14" customWidth="1"/>
    <col min="7927" max="7927" width="19.125" style="14" customWidth="1"/>
    <col min="7928" max="7928" width="21.5" style="14" customWidth="1"/>
    <col min="7929" max="8178" width="9.125" style="14"/>
    <col min="8179" max="8179" width="29.625" style="14" customWidth="1"/>
    <col min="8180" max="8180" width="12.25" style="14" customWidth="1"/>
    <col min="8181" max="8181" width="12" style="14" customWidth="1"/>
    <col min="8182" max="8182" width="10.75" style="14" customWidth="1"/>
    <col min="8183" max="8183" width="19.125" style="14" customWidth="1"/>
    <col min="8184" max="8184" width="21.5" style="14" customWidth="1"/>
    <col min="8185" max="8434" width="9.125" style="14"/>
    <col min="8435" max="8435" width="29.625" style="14" customWidth="1"/>
    <col min="8436" max="8436" width="12.25" style="14" customWidth="1"/>
    <col min="8437" max="8437" width="12" style="14" customWidth="1"/>
    <col min="8438" max="8438" width="10.75" style="14" customWidth="1"/>
    <col min="8439" max="8439" width="19.125" style="14" customWidth="1"/>
    <col min="8440" max="8440" width="21.5" style="14" customWidth="1"/>
    <col min="8441" max="8690" width="9.125" style="14"/>
    <col min="8691" max="8691" width="29.625" style="14" customWidth="1"/>
    <col min="8692" max="8692" width="12.25" style="14" customWidth="1"/>
    <col min="8693" max="8693" width="12" style="14" customWidth="1"/>
    <col min="8694" max="8694" width="10.75" style="14" customWidth="1"/>
    <col min="8695" max="8695" width="19.125" style="14" customWidth="1"/>
    <col min="8696" max="8696" width="21.5" style="14" customWidth="1"/>
    <col min="8697" max="8946" width="9.125" style="14"/>
    <col min="8947" max="8947" width="29.625" style="14" customWidth="1"/>
    <col min="8948" max="8948" width="12.25" style="14" customWidth="1"/>
    <col min="8949" max="8949" width="12" style="14" customWidth="1"/>
    <col min="8950" max="8950" width="10.75" style="14" customWidth="1"/>
    <col min="8951" max="8951" width="19.125" style="14" customWidth="1"/>
    <col min="8952" max="8952" width="21.5" style="14" customWidth="1"/>
    <col min="8953" max="9202" width="9.125" style="14"/>
    <col min="9203" max="9203" width="29.625" style="14" customWidth="1"/>
    <col min="9204" max="9204" width="12.25" style="14" customWidth="1"/>
    <col min="9205" max="9205" width="12" style="14" customWidth="1"/>
    <col min="9206" max="9206" width="10.75" style="14" customWidth="1"/>
    <col min="9207" max="9207" width="19.125" style="14" customWidth="1"/>
    <col min="9208" max="9208" width="21.5" style="14" customWidth="1"/>
    <col min="9209" max="9458" width="9.125" style="14"/>
    <col min="9459" max="9459" width="29.625" style="14" customWidth="1"/>
    <col min="9460" max="9460" width="12.25" style="14" customWidth="1"/>
    <col min="9461" max="9461" width="12" style="14" customWidth="1"/>
    <col min="9462" max="9462" width="10.75" style="14" customWidth="1"/>
    <col min="9463" max="9463" width="19.125" style="14" customWidth="1"/>
    <col min="9464" max="9464" width="21.5" style="14" customWidth="1"/>
    <col min="9465" max="9714" width="9.125" style="14"/>
    <col min="9715" max="9715" width="29.625" style="14" customWidth="1"/>
    <col min="9716" max="9716" width="12.25" style="14" customWidth="1"/>
    <col min="9717" max="9717" width="12" style="14" customWidth="1"/>
    <col min="9718" max="9718" width="10.75" style="14" customWidth="1"/>
    <col min="9719" max="9719" width="19.125" style="14" customWidth="1"/>
    <col min="9720" max="9720" width="21.5" style="14" customWidth="1"/>
    <col min="9721" max="9970" width="9.125" style="14"/>
    <col min="9971" max="9971" width="29.625" style="14" customWidth="1"/>
    <col min="9972" max="9972" width="12.25" style="14" customWidth="1"/>
    <col min="9973" max="9973" width="12" style="14" customWidth="1"/>
    <col min="9974" max="9974" width="10.75" style="14" customWidth="1"/>
    <col min="9975" max="9975" width="19.125" style="14" customWidth="1"/>
    <col min="9976" max="9976" width="21.5" style="14" customWidth="1"/>
    <col min="9977" max="10226" width="9.125" style="14"/>
    <col min="10227" max="10227" width="29.625" style="14" customWidth="1"/>
    <col min="10228" max="10228" width="12.25" style="14" customWidth="1"/>
    <col min="10229" max="10229" width="12" style="14" customWidth="1"/>
    <col min="10230" max="10230" width="10.75" style="14" customWidth="1"/>
    <col min="10231" max="10231" width="19.125" style="14" customWidth="1"/>
    <col min="10232" max="10232" width="21.5" style="14" customWidth="1"/>
    <col min="10233" max="10482" width="9.125" style="14"/>
    <col min="10483" max="10483" width="29.625" style="14" customWidth="1"/>
    <col min="10484" max="10484" width="12.25" style="14" customWidth="1"/>
    <col min="10485" max="10485" width="12" style="14" customWidth="1"/>
    <col min="10486" max="10486" width="10.75" style="14" customWidth="1"/>
    <col min="10487" max="10487" width="19.125" style="14" customWidth="1"/>
    <col min="10488" max="10488" width="21.5" style="14" customWidth="1"/>
    <col min="10489" max="10738" width="9.125" style="14"/>
    <col min="10739" max="10739" width="29.625" style="14" customWidth="1"/>
    <col min="10740" max="10740" width="12.25" style="14" customWidth="1"/>
    <col min="10741" max="10741" width="12" style="14" customWidth="1"/>
    <col min="10742" max="10742" width="10.75" style="14" customWidth="1"/>
    <col min="10743" max="10743" width="19.125" style="14" customWidth="1"/>
    <col min="10744" max="10744" width="21.5" style="14" customWidth="1"/>
    <col min="10745" max="10994" width="9.125" style="14"/>
    <col min="10995" max="10995" width="29.625" style="14" customWidth="1"/>
    <col min="10996" max="10996" width="12.25" style="14" customWidth="1"/>
    <col min="10997" max="10997" width="12" style="14" customWidth="1"/>
    <col min="10998" max="10998" width="10.75" style="14" customWidth="1"/>
    <col min="10999" max="10999" width="19.125" style="14" customWidth="1"/>
    <col min="11000" max="11000" width="21.5" style="14" customWidth="1"/>
    <col min="11001" max="11250" width="9.125" style="14"/>
    <col min="11251" max="11251" width="29.625" style="14" customWidth="1"/>
    <col min="11252" max="11252" width="12.25" style="14" customWidth="1"/>
    <col min="11253" max="11253" width="12" style="14" customWidth="1"/>
    <col min="11254" max="11254" width="10.75" style="14" customWidth="1"/>
    <col min="11255" max="11255" width="19.125" style="14" customWidth="1"/>
    <col min="11256" max="11256" width="21.5" style="14" customWidth="1"/>
    <col min="11257" max="11506" width="9.125" style="14"/>
    <col min="11507" max="11507" width="29.625" style="14" customWidth="1"/>
    <col min="11508" max="11508" width="12.25" style="14" customWidth="1"/>
    <col min="11509" max="11509" width="12" style="14" customWidth="1"/>
    <col min="11510" max="11510" width="10.75" style="14" customWidth="1"/>
    <col min="11511" max="11511" width="19.125" style="14" customWidth="1"/>
    <col min="11512" max="11512" width="21.5" style="14" customWidth="1"/>
    <col min="11513" max="11762" width="9.125" style="14"/>
    <col min="11763" max="11763" width="29.625" style="14" customWidth="1"/>
    <col min="11764" max="11764" width="12.25" style="14" customWidth="1"/>
    <col min="11765" max="11765" width="12" style="14" customWidth="1"/>
    <col min="11766" max="11766" width="10.75" style="14" customWidth="1"/>
    <col min="11767" max="11767" width="19.125" style="14" customWidth="1"/>
    <col min="11768" max="11768" width="21.5" style="14" customWidth="1"/>
    <col min="11769" max="12018" width="9.125" style="14"/>
    <col min="12019" max="12019" width="29.625" style="14" customWidth="1"/>
    <col min="12020" max="12020" width="12.25" style="14" customWidth="1"/>
    <col min="12021" max="12021" width="12" style="14" customWidth="1"/>
    <col min="12022" max="12022" width="10.75" style="14" customWidth="1"/>
    <col min="12023" max="12023" width="19.125" style="14" customWidth="1"/>
    <col min="12024" max="12024" width="21.5" style="14" customWidth="1"/>
    <col min="12025" max="12274" width="9.125" style="14"/>
    <col min="12275" max="12275" width="29.625" style="14" customWidth="1"/>
    <col min="12276" max="12276" width="12.25" style="14" customWidth="1"/>
    <col min="12277" max="12277" width="12" style="14" customWidth="1"/>
    <col min="12278" max="12278" width="10.75" style="14" customWidth="1"/>
    <col min="12279" max="12279" width="19.125" style="14" customWidth="1"/>
    <col min="12280" max="12280" width="21.5" style="14" customWidth="1"/>
    <col min="12281" max="12530" width="9.125" style="14"/>
    <col min="12531" max="12531" width="29.625" style="14" customWidth="1"/>
    <col min="12532" max="12532" width="12.25" style="14" customWidth="1"/>
    <col min="12533" max="12533" width="12" style="14" customWidth="1"/>
    <col min="12534" max="12534" width="10.75" style="14" customWidth="1"/>
    <col min="12535" max="12535" width="19.125" style="14" customWidth="1"/>
    <col min="12536" max="12536" width="21.5" style="14" customWidth="1"/>
    <col min="12537" max="12786" width="9.125" style="14"/>
    <col min="12787" max="12787" width="29.625" style="14" customWidth="1"/>
    <col min="12788" max="12788" width="12.25" style="14" customWidth="1"/>
    <col min="12789" max="12789" width="12" style="14" customWidth="1"/>
    <col min="12790" max="12790" width="10.75" style="14" customWidth="1"/>
    <col min="12791" max="12791" width="19.125" style="14" customWidth="1"/>
    <col min="12792" max="12792" width="21.5" style="14" customWidth="1"/>
    <col min="12793" max="13042" width="9.125" style="14"/>
    <col min="13043" max="13043" width="29.625" style="14" customWidth="1"/>
    <col min="13044" max="13044" width="12.25" style="14" customWidth="1"/>
    <col min="13045" max="13045" width="12" style="14" customWidth="1"/>
    <col min="13046" max="13046" width="10.75" style="14" customWidth="1"/>
    <col min="13047" max="13047" width="19.125" style="14" customWidth="1"/>
    <col min="13048" max="13048" width="21.5" style="14" customWidth="1"/>
    <col min="13049" max="13298" width="9.125" style="14"/>
    <col min="13299" max="13299" width="29.625" style="14" customWidth="1"/>
    <col min="13300" max="13300" width="12.25" style="14" customWidth="1"/>
    <col min="13301" max="13301" width="12" style="14" customWidth="1"/>
    <col min="13302" max="13302" width="10.75" style="14" customWidth="1"/>
    <col min="13303" max="13303" width="19.125" style="14" customWidth="1"/>
    <col min="13304" max="13304" width="21.5" style="14" customWidth="1"/>
    <col min="13305" max="13554" width="9.125" style="14"/>
    <col min="13555" max="13555" width="29.625" style="14" customWidth="1"/>
    <col min="13556" max="13556" width="12.25" style="14" customWidth="1"/>
    <col min="13557" max="13557" width="12" style="14" customWidth="1"/>
    <col min="13558" max="13558" width="10.75" style="14" customWidth="1"/>
    <col min="13559" max="13559" width="19.125" style="14" customWidth="1"/>
    <col min="13560" max="13560" width="21.5" style="14" customWidth="1"/>
    <col min="13561" max="13810" width="9.125" style="14"/>
    <col min="13811" max="13811" width="29.625" style="14" customWidth="1"/>
    <col min="13812" max="13812" width="12.25" style="14" customWidth="1"/>
    <col min="13813" max="13813" width="12" style="14" customWidth="1"/>
    <col min="13814" max="13814" width="10.75" style="14" customWidth="1"/>
    <col min="13815" max="13815" width="19.125" style="14" customWidth="1"/>
    <col min="13816" max="13816" width="21.5" style="14" customWidth="1"/>
    <col min="13817" max="14066" width="9.125" style="14"/>
    <col min="14067" max="14067" width="29.625" style="14" customWidth="1"/>
    <col min="14068" max="14068" width="12.25" style="14" customWidth="1"/>
    <col min="14069" max="14069" width="12" style="14" customWidth="1"/>
    <col min="14070" max="14070" width="10.75" style="14" customWidth="1"/>
    <col min="14071" max="14071" width="19.125" style="14" customWidth="1"/>
    <col min="14072" max="14072" width="21.5" style="14" customWidth="1"/>
    <col min="14073" max="14322" width="9.125" style="14"/>
    <col min="14323" max="14323" width="29.625" style="14" customWidth="1"/>
    <col min="14324" max="14324" width="12.25" style="14" customWidth="1"/>
    <col min="14325" max="14325" width="12" style="14" customWidth="1"/>
    <col min="14326" max="14326" width="10.75" style="14" customWidth="1"/>
    <col min="14327" max="14327" width="19.125" style="14" customWidth="1"/>
    <col min="14328" max="14328" width="21.5" style="14" customWidth="1"/>
    <col min="14329" max="14578" width="9.125" style="14"/>
    <col min="14579" max="14579" width="29.625" style="14" customWidth="1"/>
    <col min="14580" max="14580" width="12.25" style="14" customWidth="1"/>
    <col min="14581" max="14581" width="12" style="14" customWidth="1"/>
    <col min="14582" max="14582" width="10.75" style="14" customWidth="1"/>
    <col min="14583" max="14583" width="19.125" style="14" customWidth="1"/>
    <col min="14584" max="14584" width="21.5" style="14" customWidth="1"/>
    <col min="14585" max="14834" width="9.125" style="14"/>
    <col min="14835" max="14835" width="29.625" style="14" customWidth="1"/>
    <col min="14836" max="14836" width="12.25" style="14" customWidth="1"/>
    <col min="14837" max="14837" width="12" style="14" customWidth="1"/>
    <col min="14838" max="14838" width="10.75" style="14" customWidth="1"/>
    <col min="14839" max="14839" width="19.125" style="14" customWidth="1"/>
    <col min="14840" max="14840" width="21.5" style="14" customWidth="1"/>
    <col min="14841" max="15090" width="9.125" style="14"/>
    <col min="15091" max="15091" width="29.625" style="14" customWidth="1"/>
    <col min="15092" max="15092" width="12.25" style="14" customWidth="1"/>
    <col min="15093" max="15093" width="12" style="14" customWidth="1"/>
    <col min="15094" max="15094" width="10.75" style="14" customWidth="1"/>
    <col min="15095" max="15095" width="19.125" style="14" customWidth="1"/>
    <col min="15096" max="15096" width="21.5" style="14" customWidth="1"/>
    <col min="15097" max="15346" width="9.125" style="14"/>
    <col min="15347" max="15347" width="29.625" style="14" customWidth="1"/>
    <col min="15348" max="15348" width="12.25" style="14" customWidth="1"/>
    <col min="15349" max="15349" width="12" style="14" customWidth="1"/>
    <col min="15350" max="15350" width="10.75" style="14" customWidth="1"/>
    <col min="15351" max="15351" width="19.125" style="14" customWidth="1"/>
    <col min="15352" max="15352" width="21.5" style="14" customWidth="1"/>
    <col min="15353" max="15602" width="9.125" style="14"/>
    <col min="15603" max="15603" width="29.625" style="14" customWidth="1"/>
    <col min="15604" max="15604" width="12.25" style="14" customWidth="1"/>
    <col min="15605" max="15605" width="12" style="14" customWidth="1"/>
    <col min="15606" max="15606" width="10.75" style="14" customWidth="1"/>
    <col min="15607" max="15607" width="19.125" style="14" customWidth="1"/>
    <col min="15608" max="15608" width="21.5" style="14" customWidth="1"/>
    <col min="15609" max="15858" width="9.125" style="14"/>
    <col min="15859" max="15859" width="29.625" style="14" customWidth="1"/>
    <col min="15860" max="15860" width="12.25" style="14" customWidth="1"/>
    <col min="15861" max="15861" width="12" style="14" customWidth="1"/>
    <col min="15862" max="15862" width="10.75" style="14" customWidth="1"/>
    <col min="15863" max="15863" width="19.125" style="14" customWidth="1"/>
    <col min="15864" max="15864" width="21.5" style="14" customWidth="1"/>
    <col min="15865" max="16114" width="9.125" style="14"/>
    <col min="16115" max="16115" width="29.625" style="14" customWidth="1"/>
    <col min="16116" max="16116" width="12.25" style="14" customWidth="1"/>
    <col min="16117" max="16117" width="12" style="14" customWidth="1"/>
    <col min="16118" max="16118" width="10.75" style="14" customWidth="1"/>
    <col min="16119" max="16119" width="19.125" style="14" customWidth="1"/>
    <col min="16120" max="16120" width="21.5" style="14" customWidth="1"/>
    <col min="16121" max="16384" width="9.125" style="14"/>
  </cols>
  <sheetData>
    <row r="1" ht="45.75" customHeight="1" spans="1:2">
      <c r="A1" s="122" t="s">
        <v>1554</v>
      </c>
      <c r="B1" s="123"/>
    </row>
    <row r="2" ht="18" customHeight="1" spans="1:2">
      <c r="A2" s="124"/>
      <c r="B2" s="125" t="s">
        <v>111</v>
      </c>
    </row>
    <row r="3" ht="36" customHeight="1" spans="1:2">
      <c r="A3" s="126" t="s">
        <v>1555</v>
      </c>
      <c r="B3" s="127" t="s">
        <v>112</v>
      </c>
    </row>
    <row r="4" ht="19.5" customHeight="1" spans="1:2">
      <c r="A4" s="128" t="s">
        <v>1309</v>
      </c>
      <c r="B4" s="129">
        <v>0</v>
      </c>
    </row>
    <row r="5" ht="19.5" customHeight="1" spans="1:2">
      <c r="A5" s="128" t="s">
        <v>1310</v>
      </c>
      <c r="B5" s="129">
        <v>0</v>
      </c>
    </row>
    <row r="6" ht="19.5" customHeight="1" spans="1:2">
      <c r="A6" s="128" t="s">
        <v>1311</v>
      </c>
      <c r="B6" s="129">
        <v>0</v>
      </c>
    </row>
    <row r="7" ht="19.5" customHeight="1" spans="1:2">
      <c r="A7" s="128" t="s">
        <v>1312</v>
      </c>
      <c r="B7" s="129">
        <v>0</v>
      </c>
    </row>
    <row r="8" ht="19.5" customHeight="1" spans="1:2">
      <c r="A8" s="128" t="s">
        <v>1313</v>
      </c>
      <c r="B8" s="129">
        <v>0</v>
      </c>
    </row>
    <row r="9" ht="19.5" customHeight="1" spans="1:2">
      <c r="A9" s="128" t="s">
        <v>1314</v>
      </c>
      <c r="B9" s="129">
        <v>0</v>
      </c>
    </row>
    <row r="10" ht="19.5" customHeight="1" spans="1:2">
      <c r="A10" s="128" t="s">
        <v>1315</v>
      </c>
      <c r="B10" s="129">
        <v>0</v>
      </c>
    </row>
    <row r="11" ht="19.5" customHeight="1" spans="1:2">
      <c r="A11" s="128" t="s">
        <v>1316</v>
      </c>
      <c r="B11" s="129">
        <v>0</v>
      </c>
    </row>
    <row r="12" ht="19.5" customHeight="1" spans="1:2">
      <c r="A12" s="128" t="s">
        <v>1317</v>
      </c>
      <c r="B12" s="129">
        <v>0</v>
      </c>
    </row>
    <row r="13" ht="19.5" customHeight="1" spans="1:2">
      <c r="A13" s="128" t="s">
        <v>1318</v>
      </c>
      <c r="B13" s="129">
        <v>0</v>
      </c>
    </row>
    <row r="14" ht="19.5" customHeight="1" spans="1:2">
      <c r="A14" s="128" t="s">
        <v>1319</v>
      </c>
      <c r="B14" s="129">
        <v>0</v>
      </c>
    </row>
    <row r="15" ht="19.5" customHeight="1" spans="1:2">
      <c r="A15" s="128" t="s">
        <v>1320</v>
      </c>
      <c r="B15" s="129">
        <v>0</v>
      </c>
    </row>
    <row r="16" ht="19.5" customHeight="1" spans="1:2">
      <c r="A16" s="128" t="s">
        <v>1321</v>
      </c>
      <c r="B16" s="129">
        <v>0</v>
      </c>
    </row>
    <row r="17" ht="19.5" customHeight="1" spans="1:2">
      <c r="A17" s="128" t="s">
        <v>1322</v>
      </c>
      <c r="B17" s="129">
        <v>0</v>
      </c>
    </row>
    <row r="18" ht="19.5" customHeight="1" spans="1:2">
      <c r="A18" s="130" t="s">
        <v>1323</v>
      </c>
      <c r="B18" s="129">
        <v>0</v>
      </c>
    </row>
    <row r="19" ht="19.5" customHeight="1" spans="1:2">
      <c r="A19" s="130" t="s">
        <v>1324</v>
      </c>
      <c r="B19" s="129">
        <v>0</v>
      </c>
    </row>
    <row r="20" ht="19.5" customHeight="1" spans="1:2">
      <c r="A20" s="130" t="s">
        <v>1325</v>
      </c>
      <c r="B20" s="129">
        <v>0</v>
      </c>
    </row>
    <row r="21" ht="19.5" customHeight="1" spans="1:2">
      <c r="A21" s="130" t="s">
        <v>1326</v>
      </c>
      <c r="B21" s="129">
        <v>0</v>
      </c>
    </row>
    <row r="22" ht="19.5" customHeight="1" spans="1:2">
      <c r="A22" s="128" t="s">
        <v>1327</v>
      </c>
      <c r="B22" s="129">
        <v>0</v>
      </c>
    </row>
    <row r="23" ht="19.5" customHeight="1" spans="1:2">
      <c r="A23" s="128" t="s">
        <v>1328</v>
      </c>
      <c r="B23" s="129">
        <v>0</v>
      </c>
    </row>
    <row r="24" ht="19.5" customHeight="1" spans="1:2">
      <c r="A24" s="128" t="s">
        <v>1329</v>
      </c>
      <c r="B24" s="129">
        <v>0</v>
      </c>
    </row>
    <row r="25" ht="19.5" customHeight="1" spans="1:2">
      <c r="A25" s="128" t="s">
        <v>1330</v>
      </c>
      <c r="B25" s="129">
        <v>0</v>
      </c>
    </row>
    <row r="26" ht="19.5" customHeight="1" spans="1:2">
      <c r="A26" s="128" t="s">
        <v>1331</v>
      </c>
      <c r="B26" s="129">
        <v>0</v>
      </c>
    </row>
    <row r="27" ht="19.5" customHeight="1" spans="1:2">
      <c r="A27" s="128" t="s">
        <v>1332</v>
      </c>
      <c r="B27" s="129">
        <v>0</v>
      </c>
    </row>
    <row r="28" ht="19.5" customHeight="1" spans="1:2">
      <c r="A28" s="128" t="s">
        <v>1333</v>
      </c>
      <c r="B28" s="129">
        <v>0</v>
      </c>
    </row>
    <row r="29" ht="19.5" customHeight="1" spans="1:2">
      <c r="A29" s="128" t="s">
        <v>1334</v>
      </c>
      <c r="B29" s="129">
        <v>0</v>
      </c>
    </row>
    <row r="30" ht="19.5" customHeight="1" spans="1:2">
      <c r="A30" s="128" t="s">
        <v>1335</v>
      </c>
      <c r="B30" s="129">
        <v>0</v>
      </c>
    </row>
    <row r="31" ht="19.5" customHeight="1" spans="1:2">
      <c r="A31" s="128" t="s">
        <v>1336</v>
      </c>
      <c r="B31" s="129">
        <v>0</v>
      </c>
    </row>
    <row r="32" ht="19.5" customHeight="1" spans="1:2">
      <c r="A32" s="128" t="s">
        <v>1337</v>
      </c>
      <c r="B32" s="129">
        <v>0</v>
      </c>
    </row>
    <row r="33" ht="19.5" customHeight="1" spans="1:2">
      <c r="A33" s="128" t="s">
        <v>1338</v>
      </c>
      <c r="B33" s="129">
        <v>0</v>
      </c>
    </row>
    <row r="34" ht="19.5" customHeight="1" spans="1:2">
      <c r="A34" s="128" t="s">
        <v>1339</v>
      </c>
      <c r="B34" s="129">
        <v>0</v>
      </c>
    </row>
    <row r="35" ht="19.5" customHeight="1" spans="1:2">
      <c r="A35" s="128" t="s">
        <v>1340</v>
      </c>
      <c r="B35" s="129">
        <v>0</v>
      </c>
    </row>
    <row r="36" ht="19.5" customHeight="1" spans="1:2">
      <c r="A36" s="128" t="s">
        <v>1341</v>
      </c>
      <c r="B36" s="129">
        <v>0</v>
      </c>
    </row>
    <row r="37" ht="19.5" customHeight="1" spans="1:2">
      <c r="A37" s="128" t="s">
        <v>1342</v>
      </c>
      <c r="B37" s="129">
        <v>0</v>
      </c>
    </row>
    <row r="38" ht="19.5" customHeight="1" spans="1:2">
      <c r="A38" s="128" t="s">
        <v>961</v>
      </c>
      <c r="B38" s="129">
        <v>0</v>
      </c>
    </row>
    <row r="39" ht="19.5" customHeight="1" spans="1:2">
      <c r="A39" s="128" t="s">
        <v>1343</v>
      </c>
      <c r="B39" s="129">
        <v>0</v>
      </c>
    </row>
    <row r="40" ht="19.5" customHeight="1" spans="1:2">
      <c r="A40" s="128" t="s">
        <v>1344</v>
      </c>
      <c r="B40" s="129">
        <v>0</v>
      </c>
    </row>
    <row r="41" ht="19.5" customHeight="1" spans="1:2">
      <c r="A41" s="128" t="s">
        <v>1345</v>
      </c>
      <c r="B41" s="129">
        <v>0</v>
      </c>
    </row>
    <row r="42" ht="19.5" customHeight="1" spans="1:2">
      <c r="A42" s="128" t="s">
        <v>1346</v>
      </c>
      <c r="B42" s="129">
        <v>0</v>
      </c>
    </row>
    <row r="43" ht="19.5" customHeight="1" spans="1:2">
      <c r="A43" s="128" t="s">
        <v>1347</v>
      </c>
      <c r="B43" s="129">
        <v>0</v>
      </c>
    </row>
    <row r="44" ht="19.5" customHeight="1" spans="1:2">
      <c r="A44" s="128" t="s">
        <v>1112</v>
      </c>
      <c r="B44" s="129">
        <v>0</v>
      </c>
    </row>
    <row r="45" ht="19.5" customHeight="1" spans="1:2">
      <c r="A45" s="128" t="s">
        <v>1124</v>
      </c>
      <c r="B45" s="129">
        <v>0</v>
      </c>
    </row>
    <row r="46" ht="19.5" customHeight="1" spans="1:2">
      <c r="A46" s="131" t="s">
        <v>1348</v>
      </c>
      <c r="B46" s="129">
        <v>0</v>
      </c>
    </row>
    <row r="47" ht="31.5" customHeight="1" spans="1:2">
      <c r="A47" s="132" t="s">
        <v>1349</v>
      </c>
      <c r="B47" s="129">
        <v>0</v>
      </c>
    </row>
    <row r="48" s="121" customFormat="1" ht="18" customHeight="1" spans="1:16384">
      <c r="A48" s="133" t="s">
        <v>1556</v>
      </c>
      <c r="B48" s="133"/>
      <c r="C48" s="133"/>
      <c r="D48" s="133"/>
      <c r="E48" s="133"/>
      <c r="F48" s="133"/>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c r="IW48" s="14"/>
      <c r="IX48" s="14"/>
      <c r="IY48" s="14"/>
      <c r="IZ48" s="14"/>
      <c r="JA48" s="14"/>
      <c r="JB48" s="14"/>
      <c r="JC48" s="14"/>
      <c r="JD48" s="14"/>
      <c r="JE48" s="14"/>
      <c r="JF48" s="14"/>
      <c r="JG48" s="14"/>
      <c r="JH48" s="14"/>
      <c r="JI48" s="14"/>
      <c r="JJ48" s="14"/>
      <c r="JK48" s="14"/>
      <c r="JL48" s="14"/>
      <c r="JM48" s="14"/>
      <c r="JN48" s="14"/>
      <c r="JO48" s="14"/>
      <c r="JP48" s="14"/>
      <c r="JQ48" s="14"/>
      <c r="JR48" s="14"/>
      <c r="JS48" s="14"/>
      <c r="JT48" s="14"/>
      <c r="JU48" s="14"/>
      <c r="JV48" s="14"/>
      <c r="JW48" s="14"/>
      <c r="JX48" s="14"/>
      <c r="JY48" s="14"/>
      <c r="JZ48" s="14"/>
      <c r="KA48" s="14"/>
      <c r="KB48" s="14"/>
      <c r="KC48" s="14"/>
      <c r="KD48" s="14"/>
      <c r="KE48" s="14"/>
      <c r="KF48" s="14"/>
      <c r="KG48" s="14"/>
      <c r="KH48" s="14"/>
      <c r="KI48" s="14"/>
      <c r="KJ48" s="14"/>
      <c r="KK48" s="14"/>
      <c r="KL48" s="14"/>
      <c r="KM48" s="14"/>
      <c r="KN48" s="14"/>
      <c r="KO48" s="14"/>
      <c r="KP48" s="14"/>
      <c r="KQ48" s="14"/>
      <c r="KR48" s="14"/>
      <c r="KS48" s="14"/>
      <c r="KT48" s="14"/>
      <c r="KU48" s="14"/>
      <c r="KV48" s="14"/>
      <c r="KW48" s="14"/>
      <c r="KX48" s="14"/>
      <c r="KY48" s="14"/>
      <c r="KZ48" s="14"/>
      <c r="LA48" s="14"/>
      <c r="LB48" s="14"/>
      <c r="LC48" s="14"/>
      <c r="LD48" s="14"/>
      <c r="LE48" s="14"/>
      <c r="LF48" s="14"/>
      <c r="LG48" s="14"/>
      <c r="LH48" s="14"/>
      <c r="LI48" s="14"/>
      <c r="LJ48" s="14"/>
      <c r="LK48" s="14"/>
      <c r="LL48" s="14"/>
      <c r="LM48" s="14"/>
      <c r="LN48" s="14"/>
      <c r="LO48" s="14"/>
      <c r="LP48" s="14"/>
      <c r="LQ48" s="14"/>
      <c r="LR48" s="14"/>
      <c r="LS48" s="14"/>
      <c r="LT48" s="14"/>
      <c r="LU48" s="14"/>
      <c r="LV48" s="14"/>
      <c r="LW48" s="14"/>
      <c r="LX48" s="14"/>
      <c r="LY48" s="14"/>
      <c r="LZ48" s="14"/>
      <c r="MA48" s="14"/>
      <c r="MB48" s="14"/>
      <c r="MC48" s="14"/>
      <c r="MD48" s="14"/>
      <c r="ME48" s="14"/>
      <c r="MF48" s="14"/>
      <c r="MG48" s="14"/>
      <c r="MH48" s="14"/>
      <c r="MI48" s="14"/>
      <c r="MJ48" s="14"/>
      <c r="MK48" s="14"/>
      <c r="ML48" s="14"/>
      <c r="MM48" s="14"/>
      <c r="MN48" s="14"/>
      <c r="MO48" s="14"/>
      <c r="MP48" s="14"/>
      <c r="MQ48" s="14"/>
      <c r="MR48" s="14"/>
      <c r="MS48" s="14"/>
      <c r="MT48" s="14"/>
      <c r="MU48" s="14"/>
      <c r="MV48" s="14"/>
      <c r="MW48" s="14"/>
      <c r="MX48" s="14"/>
      <c r="MY48" s="14"/>
      <c r="MZ48" s="14"/>
      <c r="NA48" s="14"/>
      <c r="NB48" s="14"/>
      <c r="NC48" s="14"/>
      <c r="ND48" s="14"/>
      <c r="NE48" s="14"/>
      <c r="NF48" s="14"/>
      <c r="NG48" s="14"/>
      <c r="NH48" s="14"/>
      <c r="NI48" s="14"/>
      <c r="NJ48" s="14"/>
      <c r="NK48" s="14"/>
      <c r="NL48" s="14"/>
      <c r="NM48" s="14"/>
      <c r="NN48" s="14"/>
      <c r="NO48" s="14"/>
      <c r="NP48" s="14"/>
      <c r="NQ48" s="14"/>
      <c r="NR48" s="14"/>
      <c r="NS48" s="14"/>
      <c r="NT48" s="14"/>
      <c r="NU48" s="14"/>
      <c r="NV48" s="14"/>
      <c r="NW48" s="14"/>
      <c r="NX48" s="14"/>
      <c r="NY48" s="14"/>
      <c r="NZ48" s="14"/>
      <c r="OA48" s="14"/>
      <c r="OB48" s="14"/>
      <c r="OC48" s="14"/>
      <c r="OD48" s="14"/>
      <c r="OE48" s="14"/>
      <c r="OF48" s="14"/>
      <c r="OG48" s="14"/>
      <c r="OH48" s="14"/>
      <c r="OI48" s="14"/>
      <c r="OJ48" s="14"/>
      <c r="OK48" s="14"/>
      <c r="OL48" s="14"/>
      <c r="OM48" s="14"/>
      <c r="ON48" s="14"/>
      <c r="OO48" s="14"/>
      <c r="OP48" s="14"/>
      <c r="OQ48" s="14"/>
      <c r="OR48" s="14"/>
      <c r="OS48" s="14"/>
      <c r="OT48" s="14"/>
      <c r="OU48" s="14"/>
      <c r="OV48" s="14"/>
      <c r="OW48" s="14"/>
      <c r="OX48" s="14"/>
      <c r="OY48" s="14"/>
      <c r="OZ48" s="14"/>
      <c r="PA48" s="14"/>
      <c r="PB48" s="14"/>
      <c r="PC48" s="14"/>
      <c r="PD48" s="14"/>
      <c r="PE48" s="14"/>
      <c r="PF48" s="14"/>
      <c r="PG48" s="14"/>
      <c r="PH48" s="14"/>
      <c r="PI48" s="14"/>
      <c r="PJ48" s="14"/>
      <c r="PK48" s="14"/>
      <c r="PL48" s="14"/>
      <c r="PM48" s="14"/>
      <c r="PN48" s="14"/>
      <c r="PO48" s="14"/>
      <c r="PP48" s="14"/>
      <c r="PQ48" s="14"/>
      <c r="PR48" s="14"/>
      <c r="PS48" s="14"/>
      <c r="PT48" s="14"/>
      <c r="PU48" s="14"/>
      <c r="PV48" s="14"/>
      <c r="PW48" s="14"/>
      <c r="PX48" s="14"/>
      <c r="PY48" s="14"/>
      <c r="PZ48" s="14"/>
      <c r="QA48" s="14"/>
      <c r="QB48" s="14"/>
      <c r="QC48" s="14"/>
      <c r="QD48" s="14"/>
      <c r="QE48" s="14"/>
      <c r="QF48" s="14"/>
      <c r="QG48" s="14"/>
      <c r="QH48" s="14"/>
      <c r="QI48" s="14"/>
      <c r="QJ48" s="14"/>
      <c r="QK48" s="14"/>
      <c r="QL48" s="14"/>
      <c r="QM48" s="14"/>
      <c r="QN48" s="14"/>
      <c r="QO48" s="14"/>
      <c r="QP48" s="14"/>
      <c r="QQ48" s="14"/>
      <c r="QR48" s="14"/>
      <c r="QS48" s="14"/>
      <c r="QT48" s="14"/>
      <c r="QU48" s="14"/>
      <c r="QV48" s="14"/>
      <c r="QW48" s="14"/>
      <c r="QX48" s="14"/>
      <c r="QY48" s="14"/>
      <c r="QZ48" s="14"/>
      <c r="RA48" s="14"/>
      <c r="RB48" s="14"/>
      <c r="RC48" s="14"/>
      <c r="RD48" s="14"/>
      <c r="RE48" s="14"/>
      <c r="RF48" s="14"/>
      <c r="RG48" s="14"/>
      <c r="RH48" s="14"/>
      <c r="RI48" s="14"/>
      <c r="RJ48" s="14"/>
      <c r="RK48" s="14"/>
      <c r="RL48" s="14"/>
      <c r="RM48" s="14"/>
      <c r="RN48" s="14"/>
      <c r="RO48" s="14"/>
      <c r="RP48" s="14"/>
      <c r="RQ48" s="14"/>
      <c r="RR48" s="14"/>
      <c r="RS48" s="14"/>
      <c r="RT48" s="14"/>
      <c r="RU48" s="14"/>
      <c r="RV48" s="14"/>
      <c r="RW48" s="14"/>
      <c r="RX48" s="14"/>
      <c r="RY48" s="14"/>
      <c r="RZ48" s="14"/>
      <c r="SA48" s="14"/>
      <c r="SB48" s="14"/>
      <c r="SC48" s="14"/>
      <c r="SD48" s="14"/>
      <c r="SE48" s="14"/>
      <c r="SF48" s="14"/>
      <c r="SG48" s="14"/>
      <c r="SH48" s="14"/>
      <c r="SI48" s="14"/>
      <c r="SJ48" s="14"/>
      <c r="SK48" s="14"/>
      <c r="SL48" s="14"/>
      <c r="SM48" s="14"/>
      <c r="SN48" s="14"/>
      <c r="SO48" s="14"/>
      <c r="SP48" s="14"/>
      <c r="SQ48" s="14"/>
      <c r="SR48" s="14"/>
      <c r="SS48" s="14"/>
      <c r="ST48" s="14"/>
      <c r="SU48" s="14"/>
      <c r="SV48" s="14"/>
      <c r="SW48" s="14"/>
      <c r="SX48" s="14"/>
      <c r="SY48" s="14"/>
      <c r="SZ48" s="14"/>
      <c r="TA48" s="14"/>
      <c r="TB48" s="14"/>
      <c r="TC48" s="14"/>
      <c r="TD48" s="14"/>
      <c r="TE48" s="14"/>
      <c r="TF48" s="14"/>
      <c r="TG48" s="14"/>
      <c r="TH48" s="14"/>
      <c r="TI48" s="14"/>
      <c r="TJ48" s="14"/>
      <c r="TK48" s="14"/>
      <c r="TL48" s="14"/>
      <c r="TM48" s="14"/>
      <c r="TN48" s="14"/>
      <c r="TO48" s="14"/>
      <c r="TP48" s="14"/>
      <c r="TQ48" s="14"/>
      <c r="TR48" s="14"/>
      <c r="TS48" s="14"/>
      <c r="TT48" s="14"/>
      <c r="TU48" s="14"/>
      <c r="TV48" s="14"/>
      <c r="TW48" s="14"/>
      <c r="TX48" s="14"/>
      <c r="TY48" s="14"/>
      <c r="TZ48" s="14"/>
      <c r="UA48" s="14"/>
      <c r="UB48" s="14"/>
      <c r="UC48" s="14"/>
      <c r="UD48" s="14"/>
      <c r="UE48" s="14"/>
      <c r="UF48" s="14"/>
      <c r="UG48" s="14"/>
      <c r="UH48" s="14"/>
      <c r="UI48" s="14"/>
      <c r="UJ48" s="14"/>
      <c r="UK48" s="14"/>
      <c r="UL48" s="14"/>
      <c r="UM48" s="14"/>
      <c r="UN48" s="14"/>
      <c r="UO48" s="14"/>
      <c r="UP48" s="14"/>
      <c r="UQ48" s="14"/>
      <c r="UR48" s="14"/>
      <c r="US48" s="14"/>
      <c r="UT48" s="14"/>
      <c r="UU48" s="14"/>
      <c r="UV48" s="14"/>
      <c r="UW48" s="14"/>
      <c r="UX48" s="14"/>
      <c r="UY48" s="14"/>
      <c r="UZ48" s="14"/>
      <c r="VA48" s="14"/>
      <c r="VB48" s="14"/>
      <c r="VC48" s="14"/>
      <c r="VD48" s="14"/>
      <c r="VE48" s="14"/>
      <c r="VF48" s="14"/>
      <c r="VG48" s="14"/>
      <c r="VH48" s="14"/>
      <c r="VI48" s="14"/>
      <c r="VJ48" s="14"/>
      <c r="VK48" s="14"/>
      <c r="VL48" s="14"/>
      <c r="VM48" s="14"/>
      <c r="VN48" s="14"/>
      <c r="VO48" s="14"/>
      <c r="VP48" s="14"/>
      <c r="VQ48" s="14"/>
      <c r="VR48" s="14"/>
      <c r="VS48" s="14"/>
      <c r="VT48" s="14"/>
      <c r="VU48" s="14"/>
      <c r="VV48" s="14"/>
      <c r="VW48" s="14"/>
      <c r="VX48" s="14"/>
      <c r="VY48" s="14"/>
      <c r="VZ48" s="14"/>
      <c r="WA48" s="14"/>
      <c r="WB48" s="14"/>
      <c r="WC48" s="14"/>
      <c r="WD48" s="14"/>
      <c r="WE48" s="14"/>
      <c r="WF48" s="14"/>
      <c r="WG48" s="14"/>
      <c r="WH48" s="14"/>
      <c r="WI48" s="14"/>
      <c r="WJ48" s="14"/>
      <c r="WK48" s="14"/>
      <c r="WL48" s="14"/>
      <c r="WM48" s="14"/>
      <c r="WN48" s="14"/>
      <c r="WO48" s="14"/>
      <c r="WP48" s="14"/>
      <c r="WQ48" s="14"/>
      <c r="WR48" s="14"/>
      <c r="WS48" s="14"/>
      <c r="WT48" s="14"/>
      <c r="WU48" s="14"/>
      <c r="WV48" s="14"/>
      <c r="WW48" s="14"/>
      <c r="WX48" s="14"/>
      <c r="WY48" s="14"/>
      <c r="WZ48" s="14"/>
      <c r="XA48" s="14"/>
      <c r="XB48" s="14"/>
      <c r="XC48" s="14"/>
      <c r="XD48" s="14"/>
      <c r="XE48" s="14"/>
      <c r="XF48" s="14"/>
      <c r="XG48" s="14"/>
      <c r="XH48" s="14"/>
      <c r="XI48" s="14"/>
      <c r="XJ48" s="14"/>
      <c r="XK48" s="14"/>
      <c r="XL48" s="14"/>
      <c r="XM48" s="14"/>
      <c r="XN48" s="14"/>
      <c r="XO48" s="14"/>
      <c r="XP48" s="14"/>
      <c r="XQ48" s="14"/>
      <c r="XR48" s="14"/>
      <c r="XS48" s="14"/>
      <c r="XT48" s="14"/>
      <c r="XU48" s="14"/>
      <c r="XV48" s="14"/>
      <c r="XW48" s="14"/>
      <c r="XX48" s="14"/>
      <c r="XY48" s="14"/>
      <c r="XZ48" s="14"/>
      <c r="YA48" s="14"/>
      <c r="YB48" s="14"/>
      <c r="YC48" s="14"/>
      <c r="YD48" s="14"/>
      <c r="YE48" s="14"/>
      <c r="YF48" s="14"/>
      <c r="YG48" s="14"/>
      <c r="YH48" s="14"/>
      <c r="YI48" s="14"/>
      <c r="YJ48" s="14"/>
      <c r="YK48" s="14"/>
      <c r="YL48" s="14"/>
      <c r="YM48" s="14"/>
      <c r="YN48" s="14"/>
      <c r="YO48" s="14"/>
      <c r="YP48" s="14"/>
      <c r="YQ48" s="14"/>
      <c r="YR48" s="14"/>
      <c r="YS48" s="14"/>
      <c r="YT48" s="14"/>
      <c r="YU48" s="14"/>
      <c r="YV48" s="14"/>
      <c r="YW48" s="14"/>
      <c r="YX48" s="14"/>
      <c r="YY48" s="14"/>
      <c r="YZ48" s="14"/>
      <c r="ZA48" s="14"/>
      <c r="ZB48" s="14"/>
      <c r="ZC48" s="14"/>
      <c r="ZD48" s="14"/>
      <c r="ZE48" s="14"/>
      <c r="ZF48" s="14"/>
      <c r="ZG48" s="14"/>
      <c r="ZH48" s="14"/>
      <c r="ZI48" s="14"/>
      <c r="ZJ48" s="14"/>
      <c r="ZK48" s="14"/>
      <c r="ZL48" s="14"/>
      <c r="ZM48" s="14"/>
      <c r="ZN48" s="14"/>
      <c r="ZO48" s="14"/>
      <c r="ZP48" s="14"/>
      <c r="ZQ48" s="14"/>
      <c r="ZR48" s="14"/>
      <c r="ZS48" s="14"/>
      <c r="ZT48" s="14"/>
      <c r="ZU48" s="14"/>
      <c r="ZV48" s="14"/>
      <c r="ZW48" s="14"/>
      <c r="ZX48" s="14"/>
      <c r="ZY48" s="14"/>
      <c r="ZZ48" s="14"/>
      <c r="AAA48" s="14"/>
      <c r="AAB48" s="14"/>
      <c r="AAC48" s="14"/>
      <c r="AAD48" s="14"/>
      <c r="AAE48" s="14"/>
      <c r="AAF48" s="14"/>
      <c r="AAG48" s="14"/>
      <c r="AAH48" s="14"/>
      <c r="AAI48" s="14"/>
      <c r="AAJ48" s="14"/>
      <c r="AAK48" s="14"/>
      <c r="AAL48" s="14"/>
      <c r="AAM48" s="14"/>
      <c r="AAN48" s="14"/>
      <c r="AAO48" s="14"/>
      <c r="AAP48" s="14"/>
      <c r="AAQ48" s="14"/>
      <c r="AAR48" s="14"/>
      <c r="AAS48" s="14"/>
      <c r="AAT48" s="14"/>
      <c r="AAU48" s="14"/>
      <c r="AAV48" s="14"/>
      <c r="AAW48" s="14"/>
      <c r="AAX48" s="14"/>
      <c r="AAY48" s="14"/>
      <c r="AAZ48" s="14"/>
      <c r="ABA48" s="14"/>
      <c r="ABB48" s="14"/>
      <c r="ABC48" s="14"/>
      <c r="ABD48" s="14"/>
      <c r="ABE48" s="14"/>
      <c r="ABF48" s="14"/>
      <c r="ABG48" s="14"/>
      <c r="ABH48" s="14"/>
      <c r="ABI48" s="14"/>
      <c r="ABJ48" s="14"/>
      <c r="ABK48" s="14"/>
      <c r="ABL48" s="14"/>
      <c r="ABM48" s="14"/>
      <c r="ABN48" s="14"/>
      <c r="ABO48" s="14"/>
      <c r="ABP48" s="14"/>
      <c r="ABQ48" s="14"/>
      <c r="ABR48" s="14"/>
      <c r="ABS48" s="14"/>
      <c r="ABT48" s="14"/>
      <c r="ABU48" s="14"/>
      <c r="ABV48" s="14"/>
      <c r="ABW48" s="14"/>
      <c r="ABX48" s="14"/>
      <c r="ABY48" s="14"/>
      <c r="ABZ48" s="14"/>
      <c r="ACA48" s="14"/>
      <c r="ACB48" s="14"/>
      <c r="ACC48" s="14"/>
      <c r="ACD48" s="14"/>
      <c r="ACE48" s="14"/>
      <c r="ACF48" s="14"/>
      <c r="ACG48" s="14"/>
      <c r="ACH48" s="14"/>
      <c r="ACI48" s="14"/>
      <c r="ACJ48" s="14"/>
      <c r="ACK48" s="14"/>
      <c r="ACL48" s="14"/>
      <c r="ACM48" s="14"/>
      <c r="ACN48" s="14"/>
      <c r="ACO48" s="14"/>
      <c r="ACP48" s="14"/>
      <c r="ACQ48" s="14"/>
      <c r="ACR48" s="14"/>
      <c r="ACS48" s="14"/>
      <c r="ACT48" s="14"/>
      <c r="ACU48" s="14"/>
      <c r="ACV48" s="14"/>
      <c r="ACW48" s="14"/>
      <c r="ACX48" s="14"/>
      <c r="ACY48" s="14"/>
      <c r="ACZ48" s="14"/>
      <c r="ADA48" s="14"/>
      <c r="ADB48" s="14"/>
      <c r="ADC48" s="14"/>
      <c r="ADD48" s="14"/>
      <c r="ADE48" s="14"/>
      <c r="ADF48" s="14"/>
      <c r="ADG48" s="14"/>
      <c r="ADH48" s="14"/>
      <c r="ADI48" s="14"/>
      <c r="ADJ48" s="14"/>
      <c r="ADK48" s="14"/>
      <c r="ADL48" s="14"/>
      <c r="ADM48" s="14"/>
      <c r="ADN48" s="14"/>
      <c r="ADO48" s="14"/>
      <c r="ADP48" s="14"/>
      <c r="ADQ48" s="14"/>
      <c r="ADR48" s="14"/>
      <c r="ADS48" s="14"/>
      <c r="ADT48" s="14"/>
      <c r="ADU48" s="14"/>
      <c r="ADV48" s="14"/>
      <c r="ADW48" s="14"/>
      <c r="ADX48" s="14"/>
      <c r="ADY48" s="14"/>
      <c r="ADZ48" s="14"/>
      <c r="AEA48" s="14"/>
      <c r="AEB48" s="14"/>
      <c r="AEC48" s="14"/>
      <c r="AED48" s="14"/>
      <c r="AEE48" s="14"/>
      <c r="AEF48" s="14"/>
      <c r="AEG48" s="14"/>
      <c r="AEH48" s="14"/>
      <c r="AEI48" s="14"/>
      <c r="AEJ48" s="14"/>
      <c r="AEK48" s="14"/>
      <c r="AEL48" s="14"/>
      <c r="AEM48" s="14"/>
      <c r="AEN48" s="14"/>
      <c r="AEO48" s="14"/>
      <c r="AEP48" s="14"/>
      <c r="AEQ48" s="14"/>
      <c r="AER48" s="14"/>
      <c r="AES48" s="14"/>
      <c r="AET48" s="14"/>
      <c r="AEU48" s="14"/>
      <c r="AEV48" s="14"/>
      <c r="AEW48" s="14"/>
      <c r="AEX48" s="14"/>
      <c r="AEY48" s="14"/>
      <c r="AEZ48" s="14"/>
      <c r="AFA48" s="14"/>
      <c r="AFB48" s="14"/>
      <c r="AFC48" s="14"/>
      <c r="AFD48" s="14"/>
      <c r="AFE48" s="14"/>
      <c r="AFF48" s="14"/>
      <c r="AFG48" s="14"/>
      <c r="AFH48" s="14"/>
      <c r="AFI48" s="14"/>
      <c r="AFJ48" s="14"/>
      <c r="AFK48" s="14"/>
      <c r="AFL48" s="14"/>
      <c r="AFM48" s="14"/>
      <c r="AFN48" s="14"/>
      <c r="AFO48" s="14"/>
      <c r="AFP48" s="14"/>
      <c r="AFQ48" s="14"/>
      <c r="AFR48" s="14"/>
      <c r="AFS48" s="14"/>
      <c r="AFT48" s="14"/>
      <c r="AFU48" s="14"/>
      <c r="AFV48" s="14"/>
      <c r="AFW48" s="14"/>
      <c r="AFX48" s="14"/>
      <c r="AFY48" s="14"/>
      <c r="AFZ48" s="14"/>
      <c r="AGA48" s="14"/>
      <c r="AGB48" s="14"/>
      <c r="AGC48" s="14"/>
      <c r="AGD48" s="14"/>
      <c r="AGE48" s="14"/>
      <c r="AGF48" s="14"/>
      <c r="AGG48" s="14"/>
      <c r="AGH48" s="14"/>
      <c r="AGI48" s="14"/>
      <c r="AGJ48" s="14"/>
      <c r="AGK48" s="14"/>
      <c r="AGL48" s="14"/>
      <c r="AGM48" s="14"/>
      <c r="AGN48" s="14"/>
      <c r="AGO48" s="14"/>
      <c r="AGP48" s="14"/>
      <c r="AGQ48" s="14"/>
      <c r="AGR48" s="14"/>
      <c r="AGS48" s="14"/>
      <c r="AGT48" s="14"/>
      <c r="AGU48" s="14"/>
      <c r="AGV48" s="14"/>
      <c r="AGW48" s="14"/>
      <c r="AGX48" s="14"/>
      <c r="AGY48" s="14"/>
      <c r="AGZ48" s="14"/>
      <c r="AHA48" s="14"/>
      <c r="AHB48" s="14"/>
      <c r="AHC48" s="14"/>
      <c r="AHD48" s="14"/>
      <c r="AHE48" s="14"/>
      <c r="AHF48" s="14"/>
      <c r="AHG48" s="14"/>
      <c r="AHH48" s="14"/>
      <c r="AHI48" s="14"/>
      <c r="AHJ48" s="14"/>
      <c r="AHK48" s="14"/>
      <c r="AHL48" s="14"/>
      <c r="AHM48" s="14"/>
      <c r="AHN48" s="14"/>
      <c r="AHO48" s="14"/>
      <c r="AHP48" s="14"/>
      <c r="AHQ48" s="14"/>
      <c r="AHR48" s="14"/>
      <c r="AHS48" s="14"/>
      <c r="AHT48" s="14"/>
      <c r="AHU48" s="14"/>
      <c r="AHV48" s="14"/>
      <c r="AHW48" s="14"/>
      <c r="AHX48" s="14"/>
      <c r="AHY48" s="14"/>
      <c r="AHZ48" s="14"/>
      <c r="AIA48" s="14"/>
      <c r="AIB48" s="14"/>
      <c r="AIC48" s="14"/>
      <c r="AID48" s="14"/>
      <c r="AIE48" s="14"/>
      <c r="AIF48" s="14"/>
      <c r="AIG48" s="14"/>
      <c r="AIH48" s="14"/>
      <c r="AII48" s="14"/>
      <c r="AIJ48" s="14"/>
      <c r="AIK48" s="14"/>
      <c r="AIL48" s="14"/>
      <c r="AIM48" s="14"/>
      <c r="AIN48" s="14"/>
      <c r="AIO48" s="14"/>
      <c r="AIP48" s="14"/>
      <c r="AIQ48" s="14"/>
      <c r="AIR48" s="14"/>
      <c r="AIS48" s="14"/>
      <c r="AIT48" s="14"/>
      <c r="AIU48" s="14"/>
      <c r="AIV48" s="14"/>
      <c r="AIW48" s="14"/>
      <c r="AIX48" s="14"/>
      <c r="AIY48" s="14"/>
      <c r="AIZ48" s="14"/>
      <c r="AJA48" s="14"/>
      <c r="AJB48" s="14"/>
      <c r="AJC48" s="14"/>
      <c r="AJD48" s="14"/>
      <c r="AJE48" s="14"/>
      <c r="AJF48" s="14"/>
      <c r="AJG48" s="14"/>
      <c r="AJH48" s="14"/>
      <c r="AJI48" s="14"/>
      <c r="AJJ48" s="14"/>
      <c r="AJK48" s="14"/>
      <c r="AJL48" s="14"/>
      <c r="AJM48" s="14"/>
      <c r="AJN48" s="14"/>
      <c r="AJO48" s="14"/>
      <c r="AJP48" s="14"/>
      <c r="AJQ48" s="14"/>
      <c r="AJR48" s="14"/>
      <c r="AJS48" s="14"/>
      <c r="AJT48" s="14"/>
      <c r="AJU48" s="14"/>
      <c r="AJV48" s="14"/>
      <c r="AJW48" s="14"/>
      <c r="AJX48" s="14"/>
      <c r="AJY48" s="14"/>
      <c r="AJZ48" s="14"/>
      <c r="AKA48" s="14"/>
      <c r="AKB48" s="14"/>
      <c r="AKC48" s="14"/>
      <c r="AKD48" s="14"/>
      <c r="AKE48" s="14"/>
      <c r="AKF48" s="14"/>
      <c r="AKG48" s="14"/>
      <c r="AKH48" s="14"/>
      <c r="AKI48" s="14"/>
      <c r="AKJ48" s="14"/>
      <c r="AKK48" s="14"/>
      <c r="AKL48" s="14"/>
      <c r="AKM48" s="14"/>
      <c r="AKN48" s="14"/>
      <c r="AKO48" s="14"/>
      <c r="AKP48" s="14"/>
      <c r="AKQ48" s="14"/>
      <c r="AKR48" s="14"/>
      <c r="AKS48" s="14"/>
      <c r="AKT48" s="14"/>
      <c r="AKU48" s="14"/>
      <c r="AKV48" s="14"/>
      <c r="AKW48" s="14"/>
      <c r="AKX48" s="14"/>
      <c r="AKY48" s="14"/>
      <c r="AKZ48" s="14"/>
      <c r="ALA48" s="14"/>
      <c r="ALB48" s="14"/>
      <c r="ALC48" s="14"/>
      <c r="ALD48" s="14"/>
      <c r="ALE48" s="14"/>
      <c r="ALF48" s="14"/>
      <c r="ALG48" s="14"/>
      <c r="ALH48" s="14"/>
      <c r="ALI48" s="14"/>
      <c r="ALJ48" s="14"/>
      <c r="ALK48" s="14"/>
      <c r="ALL48" s="14"/>
      <c r="ALM48" s="14"/>
      <c r="ALN48" s="14"/>
      <c r="ALO48" s="14"/>
      <c r="ALP48" s="14"/>
      <c r="ALQ48" s="14"/>
      <c r="ALR48" s="14"/>
      <c r="ALS48" s="14"/>
      <c r="ALT48" s="14"/>
      <c r="ALU48" s="14"/>
      <c r="ALV48" s="14"/>
      <c r="ALW48" s="14"/>
      <c r="ALX48" s="14"/>
      <c r="ALY48" s="14"/>
      <c r="ALZ48" s="14"/>
      <c r="AMA48" s="14"/>
      <c r="AMB48" s="14"/>
      <c r="AMC48" s="14"/>
      <c r="AMD48" s="14"/>
      <c r="AME48" s="14"/>
      <c r="AMF48" s="14"/>
      <c r="AMG48" s="14"/>
      <c r="AMH48" s="14"/>
      <c r="AMI48" s="14"/>
      <c r="AMJ48" s="14"/>
      <c r="AMK48" s="14"/>
      <c r="AML48" s="14"/>
      <c r="AMM48" s="14"/>
      <c r="AMN48" s="14"/>
      <c r="AMO48" s="14"/>
      <c r="AMP48" s="14"/>
      <c r="AMQ48" s="14"/>
      <c r="AMR48" s="14"/>
      <c r="AMS48" s="14"/>
      <c r="AMT48" s="14"/>
      <c r="AMU48" s="14"/>
      <c r="AMV48" s="14"/>
      <c r="AMW48" s="14"/>
      <c r="AMX48" s="14"/>
      <c r="AMY48" s="14"/>
      <c r="AMZ48" s="14"/>
      <c r="ANA48" s="14"/>
      <c r="ANB48" s="14"/>
      <c r="ANC48" s="14"/>
      <c r="AND48" s="14"/>
      <c r="ANE48" s="14"/>
      <c r="ANF48" s="14"/>
      <c r="ANG48" s="14"/>
      <c r="ANH48" s="14"/>
      <c r="ANI48" s="14"/>
      <c r="ANJ48" s="14"/>
      <c r="ANK48" s="14"/>
      <c r="ANL48" s="14"/>
      <c r="ANM48" s="14"/>
      <c r="ANN48" s="14"/>
      <c r="ANO48" s="14"/>
      <c r="ANP48" s="14"/>
      <c r="ANQ48" s="14"/>
      <c r="ANR48" s="14"/>
      <c r="ANS48" s="14"/>
      <c r="ANT48" s="14"/>
      <c r="ANU48" s="14"/>
      <c r="ANV48" s="14"/>
      <c r="ANW48" s="14"/>
      <c r="ANX48" s="14"/>
      <c r="ANY48" s="14"/>
      <c r="ANZ48" s="14"/>
      <c r="AOA48" s="14"/>
      <c r="AOB48" s="14"/>
      <c r="AOC48" s="14"/>
      <c r="AOD48" s="14"/>
      <c r="AOE48" s="14"/>
      <c r="AOF48" s="14"/>
      <c r="AOG48" s="14"/>
      <c r="AOH48" s="14"/>
      <c r="AOI48" s="14"/>
      <c r="AOJ48" s="14"/>
      <c r="AOK48" s="14"/>
      <c r="AOL48" s="14"/>
      <c r="AOM48" s="14"/>
      <c r="AON48" s="14"/>
      <c r="AOO48" s="14"/>
      <c r="AOP48" s="14"/>
      <c r="AOQ48" s="14"/>
      <c r="AOR48" s="14"/>
      <c r="AOS48" s="14"/>
      <c r="AOT48" s="14"/>
      <c r="AOU48" s="14"/>
      <c r="AOV48" s="14"/>
      <c r="AOW48" s="14"/>
      <c r="AOX48" s="14"/>
      <c r="AOY48" s="14"/>
      <c r="AOZ48" s="14"/>
      <c r="APA48" s="14"/>
      <c r="APB48" s="14"/>
      <c r="APC48" s="14"/>
      <c r="APD48" s="14"/>
      <c r="APE48" s="14"/>
      <c r="APF48" s="14"/>
      <c r="APG48" s="14"/>
      <c r="APH48" s="14"/>
      <c r="API48" s="14"/>
      <c r="APJ48" s="14"/>
      <c r="APK48" s="14"/>
      <c r="APL48" s="14"/>
      <c r="APM48" s="14"/>
      <c r="APN48" s="14"/>
      <c r="APO48" s="14"/>
      <c r="APP48" s="14"/>
      <c r="APQ48" s="14"/>
      <c r="APR48" s="14"/>
      <c r="APS48" s="14"/>
      <c r="APT48" s="14"/>
      <c r="APU48" s="14"/>
      <c r="APV48" s="14"/>
      <c r="APW48" s="14"/>
      <c r="APX48" s="14"/>
      <c r="APY48" s="14"/>
      <c r="APZ48" s="14"/>
      <c r="AQA48" s="14"/>
      <c r="AQB48" s="14"/>
      <c r="AQC48" s="14"/>
      <c r="AQD48" s="14"/>
      <c r="AQE48" s="14"/>
      <c r="AQF48" s="14"/>
      <c r="AQG48" s="14"/>
      <c r="AQH48" s="14"/>
      <c r="AQI48" s="14"/>
      <c r="AQJ48" s="14"/>
      <c r="AQK48" s="14"/>
      <c r="AQL48" s="14"/>
      <c r="AQM48" s="14"/>
      <c r="AQN48" s="14"/>
      <c r="AQO48" s="14"/>
      <c r="AQP48" s="14"/>
      <c r="AQQ48" s="14"/>
      <c r="AQR48" s="14"/>
      <c r="AQS48" s="14"/>
      <c r="AQT48" s="14"/>
      <c r="AQU48" s="14"/>
      <c r="AQV48" s="14"/>
      <c r="AQW48" s="14"/>
      <c r="AQX48" s="14"/>
      <c r="AQY48" s="14"/>
      <c r="AQZ48" s="14"/>
      <c r="ARA48" s="14"/>
      <c r="ARB48" s="14"/>
      <c r="ARC48" s="14"/>
      <c r="ARD48" s="14"/>
      <c r="ARE48" s="14"/>
      <c r="ARF48" s="14"/>
      <c r="ARG48" s="14"/>
      <c r="ARH48" s="14"/>
      <c r="ARI48" s="14"/>
      <c r="ARJ48" s="14"/>
      <c r="ARK48" s="14"/>
      <c r="ARL48" s="14"/>
      <c r="ARM48" s="14"/>
      <c r="ARN48" s="14"/>
      <c r="ARO48" s="14"/>
      <c r="ARP48" s="14"/>
      <c r="ARQ48" s="14"/>
      <c r="ARR48" s="14"/>
      <c r="ARS48" s="14"/>
      <c r="ART48" s="14"/>
      <c r="ARU48" s="14"/>
      <c r="ARV48" s="14"/>
      <c r="ARW48" s="14"/>
      <c r="ARX48" s="14"/>
      <c r="ARY48" s="14"/>
      <c r="ARZ48" s="14"/>
      <c r="ASA48" s="14"/>
      <c r="ASB48" s="14"/>
      <c r="ASC48" s="14"/>
      <c r="ASD48" s="14"/>
      <c r="ASE48" s="14"/>
      <c r="ASF48" s="14"/>
      <c r="ASG48" s="14"/>
      <c r="ASH48" s="14"/>
      <c r="ASI48" s="14"/>
      <c r="ASJ48" s="14"/>
      <c r="ASK48" s="14"/>
      <c r="ASL48" s="14"/>
      <c r="ASM48" s="14"/>
      <c r="ASN48" s="14"/>
      <c r="ASO48" s="14"/>
      <c r="ASP48" s="14"/>
      <c r="ASQ48" s="14"/>
      <c r="ASR48" s="14"/>
      <c r="ASS48" s="14"/>
      <c r="AST48" s="14"/>
      <c r="ASU48" s="14"/>
      <c r="ASV48" s="14"/>
      <c r="ASW48" s="14"/>
      <c r="ASX48" s="14"/>
      <c r="ASY48" s="14"/>
      <c r="ASZ48" s="14"/>
      <c r="ATA48" s="14"/>
      <c r="ATB48" s="14"/>
      <c r="ATC48" s="14"/>
      <c r="ATD48" s="14"/>
      <c r="ATE48" s="14"/>
      <c r="ATF48" s="14"/>
      <c r="ATG48" s="14"/>
      <c r="ATH48" s="14"/>
      <c r="ATI48" s="14"/>
      <c r="ATJ48" s="14"/>
      <c r="ATK48" s="14"/>
      <c r="ATL48" s="14"/>
      <c r="ATM48" s="14"/>
      <c r="ATN48" s="14"/>
      <c r="ATO48" s="14"/>
      <c r="ATP48" s="14"/>
      <c r="ATQ48" s="14"/>
      <c r="ATR48" s="14"/>
      <c r="ATS48" s="14"/>
      <c r="ATT48" s="14"/>
      <c r="ATU48" s="14"/>
      <c r="ATV48" s="14"/>
      <c r="ATW48" s="14"/>
      <c r="ATX48" s="14"/>
      <c r="ATY48" s="14"/>
      <c r="ATZ48" s="14"/>
      <c r="AUA48" s="14"/>
      <c r="AUB48" s="14"/>
      <c r="AUC48" s="14"/>
      <c r="AUD48" s="14"/>
      <c r="AUE48" s="14"/>
      <c r="AUF48" s="14"/>
      <c r="AUG48" s="14"/>
      <c r="AUH48" s="14"/>
      <c r="AUI48" s="14"/>
      <c r="AUJ48" s="14"/>
      <c r="AUK48" s="14"/>
      <c r="AUL48" s="14"/>
      <c r="AUM48" s="14"/>
      <c r="AUN48" s="14"/>
      <c r="AUO48" s="14"/>
      <c r="AUP48" s="14"/>
      <c r="AUQ48" s="14"/>
      <c r="AUR48" s="14"/>
      <c r="AUS48" s="14"/>
      <c r="AUT48" s="14"/>
      <c r="AUU48" s="14"/>
      <c r="AUV48" s="14"/>
      <c r="AUW48" s="14"/>
      <c r="AUX48" s="14"/>
      <c r="AUY48" s="14"/>
      <c r="AUZ48" s="14"/>
      <c r="AVA48" s="14"/>
      <c r="AVB48" s="14"/>
      <c r="AVC48" s="14"/>
      <c r="AVD48" s="14"/>
      <c r="AVE48" s="14"/>
      <c r="AVF48" s="14"/>
      <c r="AVG48" s="14"/>
      <c r="AVH48" s="14"/>
      <c r="AVI48" s="14"/>
      <c r="AVJ48" s="14"/>
      <c r="AVK48" s="14"/>
      <c r="AVL48" s="14"/>
      <c r="AVM48" s="14"/>
      <c r="AVN48" s="14"/>
      <c r="AVO48" s="14"/>
      <c r="AVP48" s="14"/>
      <c r="AVQ48" s="14"/>
      <c r="AVR48" s="14"/>
      <c r="AVS48" s="14"/>
      <c r="AVT48" s="14"/>
      <c r="AVU48" s="14"/>
      <c r="AVV48" s="14"/>
      <c r="AVW48" s="14"/>
      <c r="AVX48" s="14"/>
      <c r="AVY48" s="14"/>
      <c r="AVZ48" s="14"/>
      <c r="AWA48" s="14"/>
      <c r="AWB48" s="14"/>
      <c r="AWC48" s="14"/>
      <c r="AWD48" s="14"/>
      <c r="AWE48" s="14"/>
      <c r="AWF48" s="14"/>
      <c r="AWG48" s="14"/>
      <c r="AWH48" s="14"/>
      <c r="AWI48" s="14"/>
      <c r="AWJ48" s="14"/>
      <c r="AWK48" s="14"/>
      <c r="AWL48" s="14"/>
      <c r="AWM48" s="14"/>
      <c r="AWN48" s="14"/>
      <c r="AWO48" s="14"/>
      <c r="AWP48" s="14"/>
      <c r="AWQ48" s="14"/>
      <c r="AWR48" s="14"/>
      <c r="AWS48" s="14"/>
      <c r="AWT48" s="14"/>
      <c r="AWU48" s="14"/>
      <c r="AWV48" s="14"/>
      <c r="AWW48" s="14"/>
      <c r="AWX48" s="14"/>
      <c r="AWY48" s="14"/>
      <c r="AWZ48" s="14"/>
      <c r="AXA48" s="14"/>
      <c r="AXB48" s="14"/>
      <c r="AXC48" s="14"/>
      <c r="AXD48" s="14"/>
      <c r="AXE48" s="14"/>
      <c r="AXF48" s="14"/>
      <c r="AXG48" s="14"/>
      <c r="AXH48" s="14"/>
      <c r="AXI48" s="14"/>
      <c r="AXJ48" s="14"/>
      <c r="AXK48" s="14"/>
      <c r="AXL48" s="14"/>
      <c r="AXM48" s="14"/>
      <c r="AXN48" s="14"/>
      <c r="AXO48" s="14"/>
      <c r="AXP48" s="14"/>
      <c r="AXQ48" s="14"/>
      <c r="AXR48" s="14"/>
      <c r="AXS48" s="14"/>
      <c r="AXT48" s="14"/>
      <c r="AXU48" s="14"/>
      <c r="AXV48" s="14"/>
      <c r="AXW48" s="14"/>
      <c r="AXX48" s="14"/>
      <c r="AXY48" s="14"/>
      <c r="AXZ48" s="14"/>
      <c r="AYA48" s="14"/>
      <c r="AYB48" s="14"/>
      <c r="AYC48" s="14"/>
      <c r="AYD48" s="14"/>
      <c r="AYE48" s="14"/>
      <c r="AYF48" s="14"/>
      <c r="AYG48" s="14"/>
      <c r="AYH48" s="14"/>
      <c r="AYI48" s="14"/>
      <c r="AYJ48" s="14"/>
      <c r="AYK48" s="14"/>
      <c r="AYL48" s="14"/>
      <c r="AYM48" s="14"/>
      <c r="AYN48" s="14"/>
      <c r="AYO48" s="14"/>
      <c r="AYP48" s="14"/>
      <c r="AYQ48" s="14"/>
      <c r="AYR48" s="14"/>
      <c r="AYS48" s="14"/>
      <c r="AYT48" s="14"/>
      <c r="AYU48" s="14"/>
      <c r="AYV48" s="14"/>
      <c r="AYW48" s="14"/>
      <c r="AYX48" s="14"/>
      <c r="AYY48" s="14"/>
      <c r="AYZ48" s="14"/>
      <c r="AZA48" s="14"/>
      <c r="AZB48" s="14"/>
      <c r="AZC48" s="14"/>
      <c r="AZD48" s="14"/>
      <c r="AZE48" s="14"/>
      <c r="AZF48" s="14"/>
      <c r="AZG48" s="14"/>
      <c r="AZH48" s="14"/>
      <c r="AZI48" s="14"/>
      <c r="AZJ48" s="14"/>
      <c r="AZK48" s="14"/>
      <c r="AZL48" s="14"/>
      <c r="AZM48" s="14"/>
      <c r="AZN48" s="14"/>
      <c r="AZO48" s="14"/>
      <c r="AZP48" s="14"/>
      <c r="AZQ48" s="14"/>
      <c r="AZR48" s="14"/>
      <c r="AZS48" s="14"/>
      <c r="AZT48" s="14"/>
      <c r="AZU48" s="14"/>
      <c r="AZV48" s="14"/>
      <c r="AZW48" s="14"/>
      <c r="AZX48" s="14"/>
      <c r="AZY48" s="14"/>
      <c r="AZZ48" s="14"/>
      <c r="BAA48" s="14"/>
      <c r="BAB48" s="14"/>
      <c r="BAC48" s="14"/>
      <c r="BAD48" s="14"/>
      <c r="BAE48" s="14"/>
      <c r="BAF48" s="14"/>
      <c r="BAG48" s="14"/>
      <c r="BAH48" s="14"/>
      <c r="BAI48" s="14"/>
      <c r="BAJ48" s="14"/>
      <c r="BAK48" s="14"/>
      <c r="BAL48" s="14"/>
      <c r="BAM48" s="14"/>
      <c r="BAN48" s="14"/>
      <c r="BAO48" s="14"/>
      <c r="BAP48" s="14"/>
      <c r="BAQ48" s="14"/>
      <c r="BAR48" s="14"/>
      <c r="BAS48" s="14"/>
      <c r="BAT48" s="14"/>
      <c r="BAU48" s="14"/>
      <c r="BAV48" s="14"/>
      <c r="BAW48" s="14"/>
      <c r="BAX48" s="14"/>
      <c r="BAY48" s="14"/>
      <c r="BAZ48" s="14"/>
      <c r="BBA48" s="14"/>
      <c r="BBB48" s="14"/>
      <c r="BBC48" s="14"/>
      <c r="BBD48" s="14"/>
      <c r="BBE48" s="14"/>
      <c r="BBF48" s="14"/>
      <c r="BBG48" s="14"/>
      <c r="BBH48" s="14"/>
      <c r="BBI48" s="14"/>
      <c r="BBJ48" s="14"/>
      <c r="BBK48" s="14"/>
      <c r="BBL48" s="14"/>
      <c r="BBM48" s="14"/>
      <c r="BBN48" s="14"/>
      <c r="BBO48" s="14"/>
      <c r="BBP48" s="14"/>
      <c r="BBQ48" s="14"/>
      <c r="BBR48" s="14"/>
      <c r="BBS48" s="14"/>
      <c r="BBT48" s="14"/>
      <c r="BBU48" s="14"/>
      <c r="BBV48" s="14"/>
      <c r="BBW48" s="14"/>
      <c r="BBX48" s="14"/>
      <c r="BBY48" s="14"/>
      <c r="BBZ48" s="14"/>
      <c r="BCA48" s="14"/>
      <c r="BCB48" s="14"/>
      <c r="BCC48" s="14"/>
      <c r="BCD48" s="14"/>
      <c r="BCE48" s="14"/>
      <c r="BCF48" s="14"/>
      <c r="BCG48" s="14"/>
      <c r="BCH48" s="14"/>
      <c r="BCI48" s="14"/>
      <c r="BCJ48" s="14"/>
      <c r="BCK48" s="14"/>
      <c r="BCL48" s="14"/>
      <c r="BCM48" s="14"/>
      <c r="BCN48" s="14"/>
      <c r="BCO48" s="14"/>
      <c r="BCP48" s="14"/>
      <c r="BCQ48" s="14"/>
      <c r="BCR48" s="14"/>
      <c r="BCS48" s="14"/>
      <c r="BCT48" s="14"/>
      <c r="BCU48" s="14"/>
      <c r="BCV48" s="14"/>
      <c r="BCW48" s="14"/>
      <c r="BCX48" s="14"/>
      <c r="BCY48" s="14"/>
      <c r="BCZ48" s="14"/>
      <c r="BDA48" s="14"/>
      <c r="BDB48" s="14"/>
      <c r="BDC48" s="14"/>
      <c r="BDD48" s="14"/>
      <c r="BDE48" s="14"/>
      <c r="BDF48" s="14"/>
      <c r="BDG48" s="14"/>
      <c r="BDH48" s="14"/>
      <c r="BDI48" s="14"/>
      <c r="BDJ48" s="14"/>
      <c r="BDK48" s="14"/>
      <c r="BDL48" s="14"/>
      <c r="BDM48" s="14"/>
      <c r="BDN48" s="14"/>
      <c r="BDO48" s="14"/>
      <c r="BDP48" s="14"/>
      <c r="BDQ48" s="14"/>
      <c r="BDR48" s="14"/>
      <c r="BDS48" s="14"/>
      <c r="BDT48" s="14"/>
      <c r="BDU48" s="14"/>
      <c r="BDV48" s="14"/>
      <c r="BDW48" s="14"/>
      <c r="BDX48" s="14"/>
      <c r="BDY48" s="14"/>
      <c r="BDZ48" s="14"/>
      <c r="BEA48" s="14"/>
      <c r="BEB48" s="14"/>
      <c r="BEC48" s="14"/>
      <c r="BED48" s="14"/>
      <c r="BEE48" s="14"/>
      <c r="BEF48" s="14"/>
      <c r="BEG48" s="14"/>
      <c r="BEH48" s="14"/>
      <c r="BEI48" s="14"/>
      <c r="BEJ48" s="14"/>
      <c r="BEK48" s="14"/>
      <c r="BEL48" s="14"/>
      <c r="BEM48" s="14"/>
      <c r="BEN48" s="14"/>
      <c r="BEO48" s="14"/>
      <c r="BEP48" s="14"/>
      <c r="BEQ48" s="14"/>
      <c r="BER48" s="14"/>
      <c r="BES48" s="14"/>
      <c r="BET48" s="14"/>
      <c r="BEU48" s="14"/>
      <c r="BEV48" s="14"/>
      <c r="BEW48" s="14"/>
      <c r="BEX48" s="14"/>
      <c r="BEY48" s="14"/>
      <c r="BEZ48" s="14"/>
      <c r="BFA48" s="14"/>
      <c r="BFB48" s="14"/>
      <c r="BFC48" s="14"/>
      <c r="BFD48" s="14"/>
      <c r="BFE48" s="14"/>
      <c r="BFF48" s="14"/>
      <c r="BFG48" s="14"/>
      <c r="BFH48" s="14"/>
      <c r="BFI48" s="14"/>
      <c r="BFJ48" s="14"/>
      <c r="BFK48" s="14"/>
      <c r="BFL48" s="14"/>
      <c r="BFM48" s="14"/>
      <c r="BFN48" s="14"/>
      <c r="BFO48" s="14"/>
      <c r="BFP48" s="14"/>
      <c r="BFQ48" s="14"/>
      <c r="BFR48" s="14"/>
      <c r="BFS48" s="14"/>
      <c r="BFT48" s="14"/>
      <c r="BFU48" s="14"/>
      <c r="BFV48" s="14"/>
      <c r="BFW48" s="14"/>
      <c r="BFX48" s="14"/>
      <c r="BFY48" s="14"/>
      <c r="BFZ48" s="14"/>
      <c r="BGA48" s="14"/>
      <c r="BGB48" s="14"/>
      <c r="BGC48" s="14"/>
      <c r="BGD48" s="14"/>
      <c r="BGE48" s="14"/>
      <c r="BGF48" s="14"/>
      <c r="BGG48" s="14"/>
      <c r="BGH48" s="14"/>
      <c r="BGI48" s="14"/>
      <c r="BGJ48" s="14"/>
      <c r="BGK48" s="14"/>
      <c r="BGL48" s="14"/>
      <c r="BGM48" s="14"/>
      <c r="BGN48" s="14"/>
      <c r="BGO48" s="14"/>
      <c r="BGP48" s="14"/>
      <c r="BGQ48" s="14"/>
      <c r="BGR48" s="14"/>
      <c r="BGS48" s="14"/>
      <c r="BGT48" s="14"/>
      <c r="BGU48" s="14"/>
      <c r="BGV48" s="14"/>
      <c r="BGW48" s="14"/>
      <c r="BGX48" s="14"/>
      <c r="BGY48" s="14"/>
      <c r="BGZ48" s="14"/>
      <c r="BHA48" s="14"/>
      <c r="BHB48" s="14"/>
      <c r="BHC48" s="14"/>
      <c r="BHD48" s="14"/>
      <c r="BHE48" s="14"/>
      <c r="BHF48" s="14"/>
      <c r="BHG48" s="14"/>
      <c r="BHH48" s="14"/>
      <c r="BHI48" s="14"/>
      <c r="BHJ48" s="14"/>
      <c r="BHK48" s="14"/>
      <c r="BHL48" s="14"/>
      <c r="BHM48" s="14"/>
      <c r="BHN48" s="14"/>
      <c r="BHO48" s="14"/>
      <c r="BHP48" s="14"/>
      <c r="BHQ48" s="14"/>
      <c r="BHR48" s="14"/>
      <c r="BHS48" s="14"/>
      <c r="BHT48" s="14"/>
      <c r="BHU48" s="14"/>
      <c r="BHV48" s="14"/>
      <c r="BHW48" s="14"/>
      <c r="BHX48" s="14"/>
      <c r="BHY48" s="14"/>
      <c r="BHZ48" s="14"/>
      <c r="BIA48" s="14"/>
      <c r="BIB48" s="14"/>
      <c r="BIC48" s="14"/>
      <c r="BID48" s="14"/>
      <c r="BIE48" s="14"/>
      <c r="BIF48" s="14"/>
      <c r="BIG48" s="14"/>
      <c r="BIH48" s="14"/>
      <c r="BII48" s="14"/>
      <c r="BIJ48" s="14"/>
      <c r="BIK48" s="14"/>
      <c r="BIL48" s="14"/>
      <c r="BIM48" s="14"/>
      <c r="BIN48" s="14"/>
      <c r="BIO48" s="14"/>
      <c r="BIP48" s="14"/>
      <c r="BIQ48" s="14"/>
      <c r="BIR48" s="14"/>
      <c r="BIS48" s="14"/>
      <c r="BIT48" s="14"/>
      <c r="BIU48" s="14"/>
      <c r="BIV48" s="14"/>
      <c r="BIW48" s="14"/>
      <c r="BIX48" s="14"/>
      <c r="BIY48" s="14"/>
      <c r="BIZ48" s="14"/>
      <c r="BJA48" s="14"/>
      <c r="BJB48" s="14"/>
      <c r="BJC48" s="14"/>
      <c r="BJD48" s="14"/>
      <c r="BJE48" s="14"/>
      <c r="BJF48" s="14"/>
      <c r="BJG48" s="14"/>
      <c r="BJH48" s="14"/>
      <c r="BJI48" s="14"/>
      <c r="BJJ48" s="14"/>
      <c r="BJK48" s="14"/>
      <c r="BJL48" s="14"/>
      <c r="BJM48" s="14"/>
      <c r="BJN48" s="14"/>
      <c r="BJO48" s="14"/>
      <c r="BJP48" s="14"/>
      <c r="BJQ48" s="14"/>
      <c r="BJR48" s="14"/>
      <c r="BJS48" s="14"/>
      <c r="BJT48" s="14"/>
      <c r="BJU48" s="14"/>
      <c r="BJV48" s="14"/>
      <c r="BJW48" s="14"/>
      <c r="BJX48" s="14"/>
      <c r="BJY48" s="14"/>
      <c r="BJZ48" s="14"/>
      <c r="BKA48" s="14"/>
      <c r="BKB48" s="14"/>
      <c r="BKC48" s="14"/>
      <c r="BKD48" s="14"/>
      <c r="BKE48" s="14"/>
      <c r="BKF48" s="14"/>
      <c r="BKG48" s="14"/>
      <c r="BKH48" s="14"/>
      <c r="BKI48" s="14"/>
      <c r="BKJ48" s="14"/>
      <c r="BKK48" s="14"/>
      <c r="BKL48" s="14"/>
      <c r="BKM48" s="14"/>
      <c r="BKN48" s="14"/>
      <c r="BKO48" s="14"/>
      <c r="BKP48" s="14"/>
      <c r="BKQ48" s="14"/>
      <c r="BKR48" s="14"/>
      <c r="BKS48" s="14"/>
      <c r="BKT48" s="14"/>
      <c r="BKU48" s="14"/>
      <c r="BKV48" s="14"/>
      <c r="BKW48" s="14"/>
      <c r="BKX48" s="14"/>
      <c r="BKY48" s="14"/>
      <c r="BKZ48" s="14"/>
      <c r="BLA48" s="14"/>
      <c r="BLB48" s="14"/>
      <c r="BLC48" s="14"/>
      <c r="BLD48" s="14"/>
      <c r="BLE48" s="14"/>
      <c r="BLF48" s="14"/>
      <c r="BLG48" s="14"/>
      <c r="BLH48" s="14"/>
      <c r="BLI48" s="14"/>
      <c r="BLJ48" s="14"/>
      <c r="BLK48" s="14"/>
      <c r="BLL48" s="14"/>
      <c r="BLM48" s="14"/>
      <c r="BLN48" s="14"/>
      <c r="BLO48" s="14"/>
      <c r="BLP48" s="14"/>
      <c r="BLQ48" s="14"/>
      <c r="BLR48" s="14"/>
      <c r="BLS48" s="14"/>
      <c r="BLT48" s="14"/>
      <c r="BLU48" s="14"/>
      <c r="BLV48" s="14"/>
      <c r="BLW48" s="14"/>
      <c r="BLX48" s="14"/>
      <c r="BLY48" s="14"/>
      <c r="BLZ48" s="14"/>
      <c r="BMA48" s="14"/>
      <c r="BMB48" s="14"/>
      <c r="BMC48" s="14"/>
      <c r="BMD48" s="14"/>
      <c r="BME48" s="14"/>
      <c r="BMF48" s="14"/>
      <c r="BMG48" s="14"/>
      <c r="BMH48" s="14"/>
      <c r="BMI48" s="14"/>
      <c r="BMJ48" s="14"/>
      <c r="BMK48" s="14"/>
      <c r="BML48" s="14"/>
      <c r="BMM48" s="14"/>
      <c r="BMN48" s="14"/>
      <c r="BMO48" s="14"/>
      <c r="BMP48" s="14"/>
      <c r="BMQ48" s="14"/>
      <c r="BMR48" s="14"/>
      <c r="BMS48" s="14"/>
      <c r="BMT48" s="14"/>
      <c r="BMU48" s="14"/>
      <c r="BMV48" s="14"/>
      <c r="BMW48" s="14"/>
      <c r="BMX48" s="14"/>
      <c r="BMY48" s="14"/>
      <c r="BMZ48" s="14"/>
      <c r="BNA48" s="14"/>
      <c r="BNB48" s="14"/>
      <c r="BNC48" s="14"/>
      <c r="BND48" s="14"/>
      <c r="BNE48" s="14"/>
      <c r="BNF48" s="14"/>
      <c r="BNG48" s="14"/>
      <c r="BNH48" s="14"/>
      <c r="BNI48" s="14"/>
      <c r="BNJ48" s="14"/>
      <c r="BNK48" s="14"/>
      <c r="BNL48" s="14"/>
      <c r="BNM48" s="14"/>
      <c r="BNN48" s="14"/>
      <c r="BNO48" s="14"/>
      <c r="BNP48" s="14"/>
      <c r="BNQ48" s="14"/>
      <c r="BNR48" s="14"/>
      <c r="BNS48" s="14"/>
      <c r="BNT48" s="14"/>
      <c r="BNU48" s="14"/>
      <c r="BNV48" s="14"/>
      <c r="BNW48" s="14"/>
      <c r="BNX48" s="14"/>
      <c r="BNY48" s="14"/>
      <c r="BNZ48" s="14"/>
      <c r="BOA48" s="14"/>
      <c r="BOB48" s="14"/>
      <c r="BOC48" s="14"/>
      <c r="BOD48" s="14"/>
      <c r="BOE48" s="14"/>
      <c r="BOF48" s="14"/>
      <c r="BOG48" s="14"/>
      <c r="BOH48" s="14"/>
      <c r="BOI48" s="14"/>
      <c r="BOJ48" s="14"/>
      <c r="BOK48" s="14"/>
      <c r="BOL48" s="14"/>
      <c r="BOM48" s="14"/>
      <c r="BON48" s="14"/>
      <c r="BOO48" s="14"/>
      <c r="BOP48" s="14"/>
      <c r="BOQ48" s="14"/>
      <c r="BOR48" s="14"/>
      <c r="BOS48" s="14"/>
      <c r="BOT48" s="14"/>
      <c r="BOU48" s="14"/>
      <c r="BOV48" s="14"/>
      <c r="BOW48" s="14"/>
      <c r="BOX48" s="14"/>
      <c r="BOY48" s="14"/>
      <c r="BOZ48" s="14"/>
      <c r="BPA48" s="14"/>
      <c r="BPB48" s="14"/>
      <c r="BPC48" s="14"/>
      <c r="BPD48" s="14"/>
      <c r="BPE48" s="14"/>
      <c r="BPF48" s="14"/>
      <c r="BPG48" s="14"/>
      <c r="BPH48" s="14"/>
      <c r="BPI48" s="14"/>
      <c r="BPJ48" s="14"/>
      <c r="BPK48" s="14"/>
      <c r="BPL48" s="14"/>
      <c r="BPM48" s="14"/>
      <c r="BPN48" s="14"/>
      <c r="BPO48" s="14"/>
      <c r="BPP48" s="14"/>
      <c r="BPQ48" s="14"/>
      <c r="BPR48" s="14"/>
      <c r="BPS48" s="14"/>
      <c r="BPT48" s="14"/>
      <c r="BPU48" s="14"/>
      <c r="BPV48" s="14"/>
      <c r="BPW48" s="14"/>
      <c r="BPX48" s="14"/>
      <c r="BPY48" s="14"/>
      <c r="BPZ48" s="14"/>
      <c r="BQA48" s="14"/>
      <c r="BQB48" s="14"/>
      <c r="BQC48" s="14"/>
      <c r="BQD48" s="14"/>
      <c r="BQE48" s="14"/>
      <c r="BQF48" s="14"/>
      <c r="BQG48" s="14"/>
      <c r="BQH48" s="14"/>
      <c r="BQI48" s="14"/>
      <c r="BQJ48" s="14"/>
      <c r="BQK48" s="14"/>
      <c r="BQL48" s="14"/>
      <c r="BQM48" s="14"/>
      <c r="BQN48" s="14"/>
      <c r="BQO48" s="14"/>
      <c r="BQP48" s="14"/>
      <c r="BQQ48" s="14"/>
      <c r="BQR48" s="14"/>
      <c r="BQS48" s="14"/>
      <c r="BQT48" s="14"/>
      <c r="BQU48" s="14"/>
      <c r="BQV48" s="14"/>
      <c r="BQW48" s="14"/>
      <c r="BQX48" s="14"/>
      <c r="BQY48" s="14"/>
      <c r="BQZ48" s="14"/>
      <c r="BRA48" s="14"/>
      <c r="BRB48" s="14"/>
      <c r="BRC48" s="14"/>
      <c r="BRD48" s="14"/>
      <c r="BRE48" s="14"/>
      <c r="BRF48" s="14"/>
      <c r="BRG48" s="14"/>
      <c r="BRH48" s="14"/>
      <c r="BRI48" s="14"/>
      <c r="BRJ48" s="14"/>
      <c r="BRK48" s="14"/>
      <c r="BRL48" s="14"/>
      <c r="BRM48" s="14"/>
      <c r="BRN48" s="14"/>
      <c r="BRO48" s="14"/>
      <c r="BRP48" s="14"/>
      <c r="BRQ48" s="14"/>
      <c r="BRR48" s="14"/>
      <c r="BRS48" s="14"/>
      <c r="BRT48" s="14"/>
      <c r="BRU48" s="14"/>
      <c r="BRV48" s="14"/>
      <c r="BRW48" s="14"/>
      <c r="BRX48" s="14"/>
      <c r="BRY48" s="14"/>
      <c r="BRZ48" s="14"/>
      <c r="BSA48" s="14"/>
      <c r="BSB48" s="14"/>
      <c r="BSC48" s="14"/>
      <c r="BSD48" s="14"/>
      <c r="BSE48" s="14"/>
      <c r="BSF48" s="14"/>
      <c r="BSG48" s="14"/>
      <c r="BSH48" s="14"/>
      <c r="BSI48" s="14"/>
      <c r="BSJ48" s="14"/>
      <c r="BSK48" s="14"/>
      <c r="BSL48" s="14"/>
      <c r="BSM48" s="14"/>
      <c r="BSN48" s="14"/>
      <c r="BSO48" s="14"/>
      <c r="BSP48" s="14"/>
      <c r="BSQ48" s="14"/>
      <c r="BSR48" s="14"/>
      <c r="BSS48" s="14"/>
      <c r="BST48" s="14"/>
      <c r="BSU48" s="14"/>
      <c r="BSV48" s="14"/>
      <c r="BSW48" s="14"/>
      <c r="BSX48" s="14"/>
      <c r="BSY48" s="14"/>
      <c r="BSZ48" s="14"/>
      <c r="BTA48" s="14"/>
      <c r="BTB48" s="14"/>
      <c r="BTC48" s="14"/>
      <c r="BTD48" s="14"/>
      <c r="BTE48" s="14"/>
      <c r="BTF48" s="14"/>
      <c r="BTG48" s="14"/>
      <c r="BTH48" s="14"/>
      <c r="BTI48" s="14"/>
      <c r="BTJ48" s="14"/>
      <c r="BTK48" s="14"/>
      <c r="BTL48" s="14"/>
      <c r="BTM48" s="14"/>
      <c r="BTN48" s="14"/>
      <c r="BTO48" s="14"/>
      <c r="BTP48" s="14"/>
      <c r="BTQ48" s="14"/>
      <c r="BTR48" s="14"/>
      <c r="BTS48" s="14"/>
      <c r="BTT48" s="14"/>
      <c r="BTU48" s="14"/>
      <c r="BTV48" s="14"/>
      <c r="BTW48" s="14"/>
      <c r="BTX48" s="14"/>
      <c r="BTY48" s="14"/>
      <c r="BTZ48" s="14"/>
      <c r="BUA48" s="14"/>
      <c r="BUB48" s="14"/>
      <c r="BUC48" s="14"/>
      <c r="BUD48" s="14"/>
      <c r="BUE48" s="14"/>
      <c r="BUF48" s="14"/>
      <c r="BUG48" s="14"/>
      <c r="BUH48" s="14"/>
      <c r="BUI48" s="14"/>
      <c r="BUJ48" s="14"/>
      <c r="BUK48" s="14"/>
      <c r="BUL48" s="14"/>
      <c r="BUM48" s="14"/>
      <c r="BUN48" s="14"/>
      <c r="BUO48" s="14"/>
      <c r="BUP48" s="14"/>
      <c r="BUQ48" s="14"/>
      <c r="BUR48" s="14"/>
      <c r="BUS48" s="14"/>
      <c r="BUT48" s="14"/>
      <c r="BUU48" s="14"/>
      <c r="BUV48" s="14"/>
      <c r="BUW48" s="14"/>
      <c r="BUX48" s="14"/>
      <c r="BUY48" s="14"/>
      <c r="BUZ48" s="14"/>
      <c r="BVA48" s="14"/>
      <c r="BVB48" s="14"/>
      <c r="BVC48" s="14"/>
      <c r="BVD48" s="14"/>
      <c r="BVE48" s="14"/>
      <c r="BVF48" s="14"/>
      <c r="BVG48" s="14"/>
      <c r="BVH48" s="14"/>
      <c r="BVI48" s="14"/>
      <c r="BVJ48" s="14"/>
      <c r="BVK48" s="14"/>
      <c r="BVL48" s="14"/>
      <c r="BVM48" s="14"/>
      <c r="BVN48" s="14"/>
      <c r="BVO48" s="14"/>
      <c r="BVP48" s="14"/>
      <c r="BVQ48" s="14"/>
      <c r="BVR48" s="14"/>
      <c r="BVS48" s="14"/>
      <c r="BVT48" s="14"/>
      <c r="BVU48" s="14"/>
      <c r="BVV48" s="14"/>
      <c r="BVW48" s="14"/>
      <c r="BVX48" s="14"/>
      <c r="BVY48" s="14"/>
      <c r="BVZ48" s="14"/>
      <c r="BWA48" s="14"/>
      <c r="BWB48" s="14"/>
      <c r="BWC48" s="14"/>
      <c r="BWD48" s="14"/>
      <c r="BWE48" s="14"/>
      <c r="BWF48" s="14"/>
      <c r="BWG48" s="14"/>
      <c r="BWH48" s="14"/>
      <c r="BWI48" s="14"/>
      <c r="BWJ48" s="14"/>
      <c r="BWK48" s="14"/>
      <c r="BWL48" s="14"/>
      <c r="BWM48" s="14"/>
      <c r="BWN48" s="14"/>
      <c r="BWO48" s="14"/>
      <c r="BWP48" s="14"/>
      <c r="BWQ48" s="14"/>
      <c r="BWR48" s="14"/>
      <c r="BWS48" s="14"/>
      <c r="BWT48" s="14"/>
      <c r="BWU48" s="14"/>
      <c r="BWV48" s="14"/>
      <c r="BWW48" s="14"/>
      <c r="BWX48" s="14"/>
      <c r="BWY48" s="14"/>
      <c r="BWZ48" s="14"/>
      <c r="BXA48" s="14"/>
      <c r="BXB48" s="14"/>
      <c r="BXC48" s="14"/>
      <c r="BXD48" s="14"/>
      <c r="BXE48" s="14"/>
      <c r="BXF48" s="14"/>
      <c r="BXG48" s="14"/>
      <c r="BXH48" s="14"/>
      <c r="BXI48" s="14"/>
      <c r="BXJ48" s="14"/>
      <c r="BXK48" s="14"/>
      <c r="BXL48" s="14"/>
      <c r="BXM48" s="14"/>
      <c r="BXN48" s="14"/>
      <c r="BXO48" s="14"/>
      <c r="BXP48" s="14"/>
      <c r="BXQ48" s="14"/>
      <c r="BXR48" s="14"/>
      <c r="BXS48" s="14"/>
      <c r="BXT48" s="14"/>
      <c r="BXU48" s="14"/>
      <c r="BXV48" s="14"/>
      <c r="BXW48" s="14"/>
      <c r="BXX48" s="14"/>
      <c r="BXY48" s="14"/>
      <c r="BXZ48" s="14"/>
      <c r="BYA48" s="14"/>
      <c r="BYB48" s="14"/>
      <c r="BYC48" s="14"/>
      <c r="BYD48" s="14"/>
      <c r="BYE48" s="14"/>
      <c r="BYF48" s="14"/>
      <c r="BYG48" s="14"/>
      <c r="BYH48" s="14"/>
      <c r="BYI48" s="14"/>
      <c r="BYJ48" s="14"/>
      <c r="BYK48" s="14"/>
      <c r="BYL48" s="14"/>
      <c r="BYM48" s="14"/>
      <c r="BYN48" s="14"/>
      <c r="BYO48" s="14"/>
      <c r="BYP48" s="14"/>
      <c r="BYQ48" s="14"/>
      <c r="BYR48" s="14"/>
      <c r="BYS48" s="14"/>
      <c r="BYT48" s="14"/>
      <c r="BYU48" s="14"/>
      <c r="BYV48" s="14"/>
      <c r="BYW48" s="14"/>
      <c r="BYX48" s="14"/>
      <c r="BYY48" s="14"/>
      <c r="BYZ48" s="14"/>
      <c r="BZA48" s="14"/>
      <c r="BZB48" s="14"/>
      <c r="BZC48" s="14"/>
      <c r="BZD48" s="14"/>
      <c r="BZE48" s="14"/>
      <c r="BZF48" s="14"/>
      <c r="BZG48" s="14"/>
      <c r="BZH48" s="14"/>
      <c r="BZI48" s="14"/>
      <c r="BZJ48" s="14"/>
      <c r="BZK48" s="14"/>
      <c r="BZL48" s="14"/>
      <c r="BZM48" s="14"/>
      <c r="BZN48" s="14"/>
      <c r="BZO48" s="14"/>
      <c r="BZP48" s="14"/>
      <c r="BZQ48" s="14"/>
      <c r="BZR48" s="14"/>
      <c r="BZS48" s="14"/>
      <c r="BZT48" s="14"/>
      <c r="BZU48" s="14"/>
      <c r="BZV48" s="14"/>
      <c r="BZW48" s="14"/>
      <c r="BZX48" s="14"/>
      <c r="BZY48" s="14"/>
      <c r="BZZ48" s="14"/>
      <c r="CAA48" s="14"/>
      <c r="CAB48" s="14"/>
      <c r="CAC48" s="14"/>
      <c r="CAD48" s="14"/>
      <c r="CAE48" s="14"/>
      <c r="CAF48" s="14"/>
      <c r="CAG48" s="14"/>
      <c r="CAH48" s="14"/>
      <c r="CAI48" s="14"/>
      <c r="CAJ48" s="14"/>
      <c r="CAK48" s="14"/>
      <c r="CAL48" s="14"/>
      <c r="CAM48" s="14"/>
      <c r="CAN48" s="14"/>
      <c r="CAO48" s="14"/>
      <c r="CAP48" s="14"/>
      <c r="CAQ48" s="14"/>
      <c r="CAR48" s="14"/>
      <c r="CAS48" s="14"/>
      <c r="CAT48" s="14"/>
      <c r="CAU48" s="14"/>
      <c r="CAV48" s="14"/>
      <c r="CAW48" s="14"/>
      <c r="CAX48" s="14"/>
      <c r="CAY48" s="14"/>
      <c r="CAZ48" s="14"/>
      <c r="CBA48" s="14"/>
      <c r="CBB48" s="14"/>
      <c r="CBC48" s="14"/>
      <c r="CBD48" s="14"/>
      <c r="CBE48" s="14"/>
      <c r="CBF48" s="14"/>
      <c r="CBG48" s="14"/>
      <c r="CBH48" s="14"/>
      <c r="CBI48" s="14"/>
      <c r="CBJ48" s="14"/>
      <c r="CBK48" s="14"/>
      <c r="CBL48" s="14"/>
      <c r="CBM48" s="14"/>
      <c r="CBN48" s="14"/>
      <c r="CBO48" s="14"/>
      <c r="CBP48" s="14"/>
      <c r="CBQ48" s="14"/>
      <c r="CBR48" s="14"/>
      <c r="CBS48" s="14"/>
      <c r="CBT48" s="14"/>
      <c r="CBU48" s="14"/>
      <c r="CBV48" s="14"/>
      <c r="CBW48" s="14"/>
      <c r="CBX48" s="14"/>
      <c r="CBY48" s="14"/>
      <c r="CBZ48" s="14"/>
      <c r="CCA48" s="14"/>
      <c r="CCB48" s="14"/>
      <c r="CCC48" s="14"/>
      <c r="CCD48" s="14"/>
      <c r="CCE48" s="14"/>
      <c r="CCF48" s="14"/>
      <c r="CCG48" s="14"/>
      <c r="CCH48" s="14"/>
      <c r="CCI48" s="14"/>
      <c r="CCJ48" s="14"/>
      <c r="CCK48" s="14"/>
      <c r="CCL48" s="14"/>
      <c r="CCM48" s="14"/>
      <c r="CCN48" s="14"/>
      <c r="CCO48" s="14"/>
      <c r="CCP48" s="14"/>
      <c r="CCQ48" s="14"/>
      <c r="CCR48" s="14"/>
      <c r="CCS48" s="14"/>
      <c r="CCT48" s="14"/>
      <c r="CCU48" s="14"/>
      <c r="CCV48" s="14"/>
      <c r="CCW48" s="14"/>
      <c r="CCX48" s="14"/>
      <c r="CCY48" s="14"/>
      <c r="CCZ48" s="14"/>
      <c r="CDA48" s="14"/>
      <c r="CDB48" s="14"/>
      <c r="CDC48" s="14"/>
      <c r="CDD48" s="14"/>
      <c r="CDE48" s="14"/>
      <c r="CDF48" s="14"/>
      <c r="CDG48" s="14"/>
      <c r="CDH48" s="14"/>
      <c r="CDI48" s="14"/>
      <c r="CDJ48" s="14"/>
      <c r="CDK48" s="14"/>
      <c r="CDL48" s="14"/>
      <c r="CDM48" s="14"/>
      <c r="CDN48" s="14"/>
      <c r="CDO48" s="14"/>
      <c r="CDP48" s="14"/>
      <c r="CDQ48" s="14"/>
      <c r="CDR48" s="14"/>
      <c r="CDS48" s="14"/>
      <c r="CDT48" s="14"/>
      <c r="CDU48" s="14"/>
      <c r="CDV48" s="14"/>
      <c r="CDW48" s="14"/>
      <c r="CDX48" s="14"/>
      <c r="CDY48" s="14"/>
      <c r="CDZ48" s="14"/>
      <c r="CEA48" s="14"/>
      <c r="CEB48" s="14"/>
      <c r="CEC48" s="14"/>
      <c r="CED48" s="14"/>
      <c r="CEE48" s="14"/>
      <c r="CEF48" s="14"/>
      <c r="CEG48" s="14"/>
      <c r="CEH48" s="14"/>
      <c r="CEI48" s="14"/>
      <c r="CEJ48" s="14"/>
      <c r="CEK48" s="14"/>
      <c r="CEL48" s="14"/>
      <c r="CEM48" s="14"/>
      <c r="CEN48" s="14"/>
      <c r="CEO48" s="14"/>
      <c r="CEP48" s="14"/>
      <c r="CEQ48" s="14"/>
      <c r="CER48" s="14"/>
      <c r="CES48" s="14"/>
      <c r="CET48" s="14"/>
      <c r="CEU48" s="14"/>
      <c r="CEV48" s="14"/>
      <c r="CEW48" s="14"/>
      <c r="CEX48" s="14"/>
      <c r="CEY48" s="14"/>
      <c r="CEZ48" s="14"/>
      <c r="CFA48" s="14"/>
      <c r="CFB48" s="14"/>
      <c r="CFC48" s="14"/>
      <c r="CFD48" s="14"/>
      <c r="CFE48" s="14"/>
      <c r="CFF48" s="14"/>
      <c r="CFG48" s="14"/>
      <c r="CFH48" s="14"/>
      <c r="CFI48" s="14"/>
      <c r="CFJ48" s="14"/>
      <c r="CFK48" s="14"/>
      <c r="CFL48" s="14"/>
      <c r="CFM48" s="14"/>
      <c r="CFN48" s="14"/>
      <c r="CFO48" s="14"/>
      <c r="CFP48" s="14"/>
      <c r="CFQ48" s="14"/>
      <c r="CFR48" s="14"/>
      <c r="CFS48" s="14"/>
      <c r="CFT48" s="14"/>
      <c r="CFU48" s="14"/>
      <c r="CFV48" s="14"/>
      <c r="CFW48" s="14"/>
      <c r="CFX48" s="14"/>
      <c r="CFY48" s="14"/>
      <c r="CFZ48" s="14"/>
      <c r="CGA48" s="14"/>
      <c r="CGB48" s="14"/>
      <c r="CGC48" s="14"/>
      <c r="CGD48" s="14"/>
      <c r="CGE48" s="14"/>
      <c r="CGF48" s="14"/>
      <c r="CGG48" s="14"/>
      <c r="CGH48" s="14"/>
      <c r="CGI48" s="14"/>
      <c r="CGJ48" s="14"/>
      <c r="CGK48" s="14"/>
      <c r="CGL48" s="14"/>
      <c r="CGM48" s="14"/>
      <c r="CGN48" s="14"/>
      <c r="CGO48" s="14"/>
      <c r="CGP48" s="14"/>
      <c r="CGQ48" s="14"/>
      <c r="CGR48" s="14"/>
      <c r="CGS48" s="14"/>
      <c r="CGT48" s="14"/>
      <c r="CGU48" s="14"/>
      <c r="CGV48" s="14"/>
      <c r="CGW48" s="14"/>
      <c r="CGX48" s="14"/>
      <c r="CGY48" s="14"/>
      <c r="CGZ48" s="14"/>
      <c r="CHA48" s="14"/>
      <c r="CHB48" s="14"/>
      <c r="CHC48" s="14"/>
      <c r="CHD48" s="14"/>
      <c r="CHE48" s="14"/>
      <c r="CHF48" s="14"/>
      <c r="CHG48" s="14"/>
      <c r="CHH48" s="14"/>
      <c r="CHI48" s="14"/>
      <c r="CHJ48" s="14"/>
      <c r="CHK48" s="14"/>
      <c r="CHL48" s="14"/>
      <c r="CHM48" s="14"/>
      <c r="CHN48" s="14"/>
      <c r="CHO48" s="14"/>
      <c r="CHP48" s="14"/>
      <c r="CHQ48" s="14"/>
      <c r="CHR48" s="14"/>
      <c r="CHS48" s="14"/>
      <c r="CHT48" s="14"/>
      <c r="CHU48" s="14"/>
      <c r="CHV48" s="14"/>
      <c r="CHW48" s="14"/>
      <c r="CHX48" s="14"/>
      <c r="CHY48" s="14"/>
      <c r="CHZ48" s="14"/>
      <c r="CIA48" s="14"/>
      <c r="CIB48" s="14"/>
      <c r="CIC48" s="14"/>
      <c r="CID48" s="14"/>
      <c r="CIE48" s="14"/>
      <c r="CIF48" s="14"/>
      <c r="CIG48" s="14"/>
      <c r="CIH48" s="14"/>
      <c r="CII48" s="14"/>
      <c r="CIJ48" s="14"/>
      <c r="CIK48" s="14"/>
      <c r="CIL48" s="14"/>
      <c r="CIM48" s="14"/>
      <c r="CIN48" s="14"/>
      <c r="CIO48" s="14"/>
      <c r="CIP48" s="14"/>
      <c r="CIQ48" s="14"/>
      <c r="CIR48" s="14"/>
      <c r="CIS48" s="14"/>
      <c r="CIT48" s="14"/>
      <c r="CIU48" s="14"/>
      <c r="CIV48" s="14"/>
      <c r="CIW48" s="14"/>
      <c r="CIX48" s="14"/>
      <c r="CIY48" s="14"/>
      <c r="CIZ48" s="14"/>
      <c r="CJA48" s="14"/>
      <c r="CJB48" s="14"/>
      <c r="CJC48" s="14"/>
      <c r="CJD48" s="14"/>
      <c r="CJE48" s="14"/>
      <c r="CJF48" s="14"/>
      <c r="CJG48" s="14"/>
      <c r="CJH48" s="14"/>
      <c r="CJI48" s="14"/>
      <c r="CJJ48" s="14"/>
      <c r="CJK48" s="14"/>
      <c r="CJL48" s="14"/>
      <c r="CJM48" s="14"/>
      <c r="CJN48" s="14"/>
      <c r="CJO48" s="14"/>
      <c r="CJP48" s="14"/>
      <c r="CJQ48" s="14"/>
      <c r="CJR48" s="14"/>
      <c r="CJS48" s="14"/>
      <c r="CJT48" s="14"/>
      <c r="CJU48" s="14"/>
      <c r="CJV48" s="14"/>
      <c r="CJW48" s="14"/>
      <c r="CJX48" s="14"/>
      <c r="CJY48" s="14"/>
      <c r="CJZ48" s="14"/>
      <c r="CKA48" s="14"/>
      <c r="CKB48" s="14"/>
      <c r="CKC48" s="14"/>
      <c r="CKD48" s="14"/>
      <c r="CKE48" s="14"/>
      <c r="CKF48" s="14"/>
      <c r="CKG48" s="14"/>
      <c r="CKH48" s="14"/>
      <c r="CKI48" s="14"/>
      <c r="CKJ48" s="14"/>
      <c r="CKK48" s="14"/>
      <c r="CKL48" s="14"/>
      <c r="CKM48" s="14"/>
      <c r="CKN48" s="14"/>
      <c r="CKO48" s="14"/>
      <c r="CKP48" s="14"/>
      <c r="CKQ48" s="14"/>
      <c r="CKR48" s="14"/>
      <c r="CKS48" s="14"/>
      <c r="CKT48" s="14"/>
      <c r="CKU48" s="14"/>
      <c r="CKV48" s="14"/>
      <c r="CKW48" s="14"/>
      <c r="CKX48" s="14"/>
      <c r="CKY48" s="14"/>
      <c r="CKZ48" s="14"/>
      <c r="CLA48" s="14"/>
      <c r="CLB48" s="14"/>
      <c r="CLC48" s="14"/>
      <c r="CLD48" s="14"/>
      <c r="CLE48" s="14"/>
      <c r="CLF48" s="14"/>
      <c r="CLG48" s="14"/>
      <c r="CLH48" s="14"/>
      <c r="CLI48" s="14"/>
      <c r="CLJ48" s="14"/>
      <c r="CLK48" s="14"/>
      <c r="CLL48" s="14"/>
      <c r="CLM48" s="14"/>
      <c r="CLN48" s="14"/>
      <c r="CLO48" s="14"/>
      <c r="CLP48" s="14"/>
      <c r="CLQ48" s="14"/>
      <c r="CLR48" s="14"/>
      <c r="CLS48" s="14"/>
      <c r="CLT48" s="14"/>
      <c r="CLU48" s="14"/>
      <c r="CLV48" s="14"/>
      <c r="CLW48" s="14"/>
      <c r="CLX48" s="14"/>
      <c r="CLY48" s="14"/>
      <c r="CLZ48" s="14"/>
      <c r="CMA48" s="14"/>
      <c r="CMB48" s="14"/>
      <c r="CMC48" s="14"/>
      <c r="CMD48" s="14"/>
      <c r="CME48" s="14"/>
      <c r="CMF48" s="14"/>
      <c r="CMG48" s="14"/>
      <c r="CMH48" s="14"/>
      <c r="CMI48" s="14"/>
      <c r="CMJ48" s="14"/>
      <c r="CMK48" s="14"/>
      <c r="CML48" s="14"/>
      <c r="CMM48" s="14"/>
      <c r="CMN48" s="14"/>
      <c r="CMO48" s="14"/>
      <c r="CMP48" s="14"/>
      <c r="CMQ48" s="14"/>
      <c r="CMR48" s="14"/>
      <c r="CMS48" s="14"/>
      <c r="CMT48" s="14"/>
      <c r="CMU48" s="14"/>
      <c r="CMV48" s="14"/>
      <c r="CMW48" s="14"/>
      <c r="CMX48" s="14"/>
      <c r="CMY48" s="14"/>
      <c r="CMZ48" s="14"/>
      <c r="CNA48" s="14"/>
      <c r="CNB48" s="14"/>
      <c r="CNC48" s="14"/>
      <c r="CND48" s="14"/>
      <c r="CNE48" s="14"/>
      <c r="CNF48" s="14"/>
      <c r="CNG48" s="14"/>
      <c r="CNH48" s="14"/>
      <c r="CNI48" s="14"/>
      <c r="CNJ48" s="14"/>
      <c r="CNK48" s="14"/>
      <c r="CNL48" s="14"/>
      <c r="CNM48" s="14"/>
      <c r="CNN48" s="14"/>
      <c r="CNO48" s="14"/>
      <c r="CNP48" s="14"/>
      <c r="CNQ48" s="14"/>
      <c r="CNR48" s="14"/>
      <c r="CNS48" s="14"/>
      <c r="CNT48" s="14"/>
      <c r="CNU48" s="14"/>
      <c r="CNV48" s="14"/>
      <c r="CNW48" s="14"/>
      <c r="CNX48" s="14"/>
      <c r="CNY48" s="14"/>
      <c r="CNZ48" s="14"/>
      <c r="COA48" s="14"/>
      <c r="COB48" s="14"/>
      <c r="COC48" s="14"/>
      <c r="COD48" s="14"/>
      <c r="COE48" s="14"/>
      <c r="COF48" s="14"/>
      <c r="COG48" s="14"/>
      <c r="COH48" s="14"/>
      <c r="COI48" s="14"/>
      <c r="COJ48" s="14"/>
      <c r="COK48" s="14"/>
      <c r="COL48" s="14"/>
      <c r="COM48" s="14"/>
      <c r="CON48" s="14"/>
      <c r="COO48" s="14"/>
      <c r="COP48" s="14"/>
      <c r="COQ48" s="14"/>
      <c r="COR48" s="14"/>
      <c r="COS48" s="14"/>
      <c r="COT48" s="14"/>
      <c r="COU48" s="14"/>
      <c r="COV48" s="14"/>
      <c r="COW48" s="14"/>
      <c r="COX48" s="14"/>
      <c r="COY48" s="14"/>
      <c r="COZ48" s="14"/>
      <c r="CPA48" s="14"/>
      <c r="CPB48" s="14"/>
      <c r="CPC48" s="14"/>
      <c r="CPD48" s="14"/>
      <c r="CPE48" s="14"/>
      <c r="CPF48" s="14"/>
      <c r="CPG48" s="14"/>
      <c r="CPH48" s="14"/>
      <c r="CPI48" s="14"/>
      <c r="CPJ48" s="14"/>
      <c r="CPK48" s="14"/>
      <c r="CPL48" s="14"/>
      <c r="CPM48" s="14"/>
      <c r="CPN48" s="14"/>
      <c r="CPO48" s="14"/>
      <c r="CPP48" s="14"/>
      <c r="CPQ48" s="14"/>
      <c r="CPR48" s="14"/>
      <c r="CPS48" s="14"/>
      <c r="CPT48" s="14"/>
      <c r="CPU48" s="14"/>
      <c r="CPV48" s="14"/>
      <c r="CPW48" s="14"/>
      <c r="CPX48" s="14"/>
      <c r="CPY48" s="14"/>
      <c r="CPZ48" s="14"/>
      <c r="CQA48" s="14"/>
      <c r="CQB48" s="14"/>
      <c r="CQC48" s="14"/>
      <c r="CQD48" s="14"/>
      <c r="CQE48" s="14"/>
      <c r="CQF48" s="14"/>
      <c r="CQG48" s="14"/>
      <c r="CQH48" s="14"/>
      <c r="CQI48" s="14"/>
      <c r="CQJ48" s="14"/>
      <c r="CQK48" s="14"/>
      <c r="CQL48" s="14"/>
      <c r="CQM48" s="14"/>
      <c r="CQN48" s="14"/>
      <c r="CQO48" s="14"/>
      <c r="CQP48" s="14"/>
      <c r="CQQ48" s="14"/>
      <c r="CQR48" s="14"/>
      <c r="CQS48" s="14"/>
      <c r="CQT48" s="14"/>
      <c r="CQU48" s="14"/>
      <c r="CQV48" s="14"/>
      <c r="CQW48" s="14"/>
      <c r="CQX48" s="14"/>
      <c r="CQY48" s="14"/>
      <c r="CQZ48" s="14"/>
      <c r="CRA48" s="14"/>
      <c r="CRB48" s="14"/>
      <c r="CRC48" s="14"/>
      <c r="CRD48" s="14"/>
      <c r="CRE48" s="14"/>
      <c r="CRF48" s="14"/>
      <c r="CRG48" s="14"/>
      <c r="CRH48" s="14"/>
      <c r="CRI48" s="14"/>
      <c r="CRJ48" s="14"/>
      <c r="CRK48" s="14"/>
      <c r="CRL48" s="14"/>
      <c r="CRM48" s="14"/>
      <c r="CRN48" s="14"/>
      <c r="CRO48" s="14"/>
      <c r="CRP48" s="14"/>
      <c r="CRQ48" s="14"/>
      <c r="CRR48" s="14"/>
      <c r="CRS48" s="14"/>
      <c r="CRT48" s="14"/>
      <c r="CRU48" s="14"/>
      <c r="CRV48" s="14"/>
      <c r="CRW48" s="14"/>
      <c r="CRX48" s="14"/>
      <c r="CRY48" s="14"/>
      <c r="CRZ48" s="14"/>
      <c r="CSA48" s="14"/>
      <c r="CSB48" s="14"/>
      <c r="CSC48" s="14"/>
      <c r="CSD48" s="14"/>
      <c r="CSE48" s="14"/>
      <c r="CSF48" s="14"/>
      <c r="CSG48" s="14"/>
      <c r="CSH48" s="14"/>
      <c r="CSI48" s="14"/>
      <c r="CSJ48" s="14"/>
      <c r="CSK48" s="14"/>
      <c r="CSL48" s="14"/>
      <c r="CSM48" s="14"/>
      <c r="CSN48" s="14"/>
      <c r="CSO48" s="14"/>
      <c r="CSP48" s="14"/>
      <c r="CSQ48" s="14"/>
      <c r="CSR48" s="14"/>
      <c r="CSS48" s="14"/>
      <c r="CST48" s="14"/>
      <c r="CSU48" s="14"/>
      <c r="CSV48" s="14"/>
      <c r="CSW48" s="14"/>
      <c r="CSX48" s="14"/>
      <c r="CSY48" s="14"/>
      <c r="CSZ48" s="14"/>
      <c r="CTA48" s="14"/>
      <c r="CTB48" s="14"/>
      <c r="CTC48" s="14"/>
      <c r="CTD48" s="14"/>
      <c r="CTE48" s="14"/>
      <c r="CTF48" s="14"/>
      <c r="CTG48" s="14"/>
      <c r="CTH48" s="14"/>
      <c r="CTI48" s="14"/>
      <c r="CTJ48" s="14"/>
      <c r="CTK48" s="14"/>
      <c r="CTL48" s="14"/>
      <c r="CTM48" s="14"/>
      <c r="CTN48" s="14"/>
      <c r="CTO48" s="14"/>
      <c r="CTP48" s="14"/>
      <c r="CTQ48" s="14"/>
      <c r="CTR48" s="14"/>
      <c r="CTS48" s="14"/>
      <c r="CTT48" s="14"/>
      <c r="CTU48" s="14"/>
      <c r="CTV48" s="14"/>
      <c r="CTW48" s="14"/>
      <c r="CTX48" s="14"/>
      <c r="CTY48" s="14"/>
      <c r="CTZ48" s="14"/>
      <c r="CUA48" s="14"/>
      <c r="CUB48" s="14"/>
      <c r="CUC48" s="14"/>
      <c r="CUD48" s="14"/>
      <c r="CUE48" s="14"/>
      <c r="CUF48" s="14"/>
      <c r="CUG48" s="14"/>
      <c r="CUH48" s="14"/>
      <c r="CUI48" s="14"/>
      <c r="CUJ48" s="14"/>
      <c r="CUK48" s="14"/>
      <c r="CUL48" s="14"/>
      <c r="CUM48" s="14"/>
      <c r="CUN48" s="14"/>
      <c r="CUO48" s="14"/>
      <c r="CUP48" s="14"/>
      <c r="CUQ48" s="14"/>
      <c r="CUR48" s="14"/>
      <c r="CUS48" s="14"/>
      <c r="CUT48" s="14"/>
      <c r="CUU48" s="14"/>
      <c r="CUV48" s="14"/>
      <c r="CUW48" s="14"/>
      <c r="CUX48" s="14"/>
      <c r="CUY48" s="14"/>
      <c r="CUZ48" s="14"/>
      <c r="CVA48" s="14"/>
      <c r="CVB48" s="14"/>
      <c r="CVC48" s="14"/>
      <c r="CVD48" s="14"/>
      <c r="CVE48" s="14"/>
      <c r="CVF48" s="14"/>
      <c r="CVG48" s="14"/>
      <c r="CVH48" s="14"/>
      <c r="CVI48" s="14"/>
      <c r="CVJ48" s="14"/>
      <c r="CVK48" s="14"/>
      <c r="CVL48" s="14"/>
      <c r="CVM48" s="14"/>
      <c r="CVN48" s="14"/>
      <c r="CVO48" s="14"/>
      <c r="CVP48" s="14"/>
      <c r="CVQ48" s="14"/>
      <c r="CVR48" s="14"/>
      <c r="CVS48" s="14"/>
      <c r="CVT48" s="14"/>
      <c r="CVU48" s="14"/>
      <c r="CVV48" s="14"/>
      <c r="CVW48" s="14"/>
      <c r="CVX48" s="14"/>
      <c r="CVY48" s="14"/>
      <c r="CVZ48" s="14"/>
      <c r="CWA48" s="14"/>
      <c r="CWB48" s="14"/>
      <c r="CWC48" s="14"/>
      <c r="CWD48" s="14"/>
      <c r="CWE48" s="14"/>
      <c r="CWF48" s="14"/>
      <c r="CWG48" s="14"/>
      <c r="CWH48" s="14"/>
      <c r="CWI48" s="14"/>
      <c r="CWJ48" s="14"/>
      <c r="CWK48" s="14"/>
      <c r="CWL48" s="14"/>
      <c r="CWM48" s="14"/>
      <c r="CWN48" s="14"/>
      <c r="CWO48" s="14"/>
      <c r="CWP48" s="14"/>
      <c r="CWQ48" s="14"/>
      <c r="CWR48" s="14"/>
      <c r="CWS48" s="14"/>
      <c r="CWT48" s="14"/>
      <c r="CWU48" s="14"/>
      <c r="CWV48" s="14"/>
      <c r="CWW48" s="14"/>
      <c r="CWX48" s="14"/>
      <c r="CWY48" s="14"/>
      <c r="CWZ48" s="14"/>
      <c r="CXA48" s="14"/>
      <c r="CXB48" s="14"/>
      <c r="CXC48" s="14"/>
      <c r="CXD48" s="14"/>
      <c r="CXE48" s="14"/>
      <c r="CXF48" s="14"/>
      <c r="CXG48" s="14"/>
      <c r="CXH48" s="14"/>
      <c r="CXI48" s="14"/>
      <c r="CXJ48" s="14"/>
      <c r="CXK48" s="14"/>
      <c r="CXL48" s="14"/>
      <c r="CXM48" s="14"/>
      <c r="CXN48" s="14"/>
      <c r="CXO48" s="14"/>
      <c r="CXP48" s="14"/>
      <c r="CXQ48" s="14"/>
      <c r="CXR48" s="14"/>
      <c r="CXS48" s="14"/>
      <c r="CXT48" s="14"/>
      <c r="CXU48" s="14"/>
      <c r="CXV48" s="14"/>
      <c r="CXW48" s="14"/>
      <c r="CXX48" s="14"/>
      <c r="CXY48" s="14"/>
      <c r="CXZ48" s="14"/>
      <c r="CYA48" s="14"/>
      <c r="CYB48" s="14"/>
      <c r="CYC48" s="14"/>
      <c r="CYD48" s="14"/>
      <c r="CYE48" s="14"/>
      <c r="CYF48" s="14"/>
      <c r="CYG48" s="14"/>
      <c r="CYH48" s="14"/>
      <c r="CYI48" s="14"/>
      <c r="CYJ48" s="14"/>
      <c r="CYK48" s="14"/>
      <c r="CYL48" s="14"/>
      <c r="CYM48" s="14"/>
      <c r="CYN48" s="14"/>
      <c r="CYO48" s="14"/>
      <c r="CYP48" s="14"/>
      <c r="CYQ48" s="14"/>
      <c r="CYR48" s="14"/>
      <c r="CYS48" s="14"/>
      <c r="CYT48" s="14"/>
      <c r="CYU48" s="14"/>
      <c r="CYV48" s="14"/>
      <c r="CYW48" s="14"/>
      <c r="CYX48" s="14"/>
      <c r="CYY48" s="14"/>
      <c r="CYZ48" s="14"/>
      <c r="CZA48" s="14"/>
      <c r="CZB48" s="14"/>
      <c r="CZC48" s="14"/>
      <c r="CZD48" s="14"/>
      <c r="CZE48" s="14"/>
      <c r="CZF48" s="14"/>
      <c r="CZG48" s="14"/>
      <c r="CZH48" s="14"/>
      <c r="CZI48" s="14"/>
      <c r="CZJ48" s="14"/>
      <c r="CZK48" s="14"/>
      <c r="CZL48" s="14"/>
      <c r="CZM48" s="14"/>
      <c r="CZN48" s="14"/>
      <c r="CZO48" s="14"/>
      <c r="CZP48" s="14"/>
      <c r="CZQ48" s="14"/>
      <c r="CZR48" s="14"/>
      <c r="CZS48" s="14"/>
      <c r="CZT48" s="14"/>
      <c r="CZU48" s="14"/>
      <c r="CZV48" s="14"/>
      <c r="CZW48" s="14"/>
      <c r="CZX48" s="14"/>
      <c r="CZY48" s="14"/>
      <c r="CZZ48" s="14"/>
      <c r="DAA48" s="14"/>
      <c r="DAB48" s="14"/>
      <c r="DAC48" s="14"/>
      <c r="DAD48" s="14"/>
      <c r="DAE48" s="14"/>
      <c r="DAF48" s="14"/>
      <c r="DAG48" s="14"/>
      <c r="DAH48" s="14"/>
      <c r="DAI48" s="14"/>
      <c r="DAJ48" s="14"/>
      <c r="DAK48" s="14"/>
      <c r="DAL48" s="14"/>
      <c r="DAM48" s="14"/>
      <c r="DAN48" s="14"/>
      <c r="DAO48" s="14"/>
      <c r="DAP48" s="14"/>
      <c r="DAQ48" s="14"/>
      <c r="DAR48" s="14"/>
      <c r="DAS48" s="14"/>
      <c r="DAT48" s="14"/>
      <c r="DAU48" s="14"/>
      <c r="DAV48" s="14"/>
      <c r="DAW48" s="14"/>
      <c r="DAX48" s="14"/>
      <c r="DAY48" s="14"/>
      <c r="DAZ48" s="14"/>
      <c r="DBA48" s="14"/>
      <c r="DBB48" s="14"/>
      <c r="DBC48" s="14"/>
      <c r="DBD48" s="14"/>
      <c r="DBE48" s="14"/>
      <c r="DBF48" s="14"/>
      <c r="DBG48" s="14"/>
      <c r="DBH48" s="14"/>
      <c r="DBI48" s="14"/>
      <c r="DBJ48" s="14"/>
      <c r="DBK48" s="14"/>
      <c r="DBL48" s="14"/>
      <c r="DBM48" s="14"/>
      <c r="DBN48" s="14"/>
      <c r="DBO48" s="14"/>
      <c r="DBP48" s="14"/>
      <c r="DBQ48" s="14"/>
      <c r="DBR48" s="14"/>
      <c r="DBS48" s="14"/>
      <c r="DBT48" s="14"/>
      <c r="DBU48" s="14"/>
      <c r="DBV48" s="14"/>
      <c r="DBW48" s="14"/>
      <c r="DBX48" s="14"/>
      <c r="DBY48" s="14"/>
      <c r="DBZ48" s="14"/>
      <c r="DCA48" s="14"/>
      <c r="DCB48" s="14"/>
      <c r="DCC48" s="14"/>
      <c r="DCD48" s="14"/>
      <c r="DCE48" s="14"/>
      <c r="DCF48" s="14"/>
      <c r="DCG48" s="14"/>
      <c r="DCH48" s="14"/>
      <c r="DCI48" s="14"/>
      <c r="DCJ48" s="14"/>
      <c r="DCK48" s="14"/>
      <c r="DCL48" s="14"/>
      <c r="DCM48" s="14"/>
      <c r="DCN48" s="14"/>
      <c r="DCO48" s="14"/>
      <c r="DCP48" s="14"/>
      <c r="DCQ48" s="14"/>
      <c r="DCR48" s="14"/>
      <c r="DCS48" s="14"/>
      <c r="DCT48" s="14"/>
      <c r="DCU48" s="14"/>
      <c r="DCV48" s="14"/>
      <c r="DCW48" s="14"/>
      <c r="DCX48" s="14"/>
      <c r="DCY48" s="14"/>
      <c r="DCZ48" s="14"/>
      <c r="DDA48" s="14"/>
      <c r="DDB48" s="14"/>
      <c r="DDC48" s="14"/>
      <c r="DDD48" s="14"/>
      <c r="DDE48" s="14"/>
      <c r="DDF48" s="14"/>
      <c r="DDG48" s="14"/>
      <c r="DDH48" s="14"/>
      <c r="DDI48" s="14"/>
      <c r="DDJ48" s="14"/>
      <c r="DDK48" s="14"/>
      <c r="DDL48" s="14"/>
      <c r="DDM48" s="14"/>
      <c r="DDN48" s="14"/>
      <c r="DDO48" s="14"/>
      <c r="DDP48" s="14"/>
      <c r="DDQ48" s="14"/>
      <c r="DDR48" s="14"/>
      <c r="DDS48" s="14"/>
      <c r="DDT48" s="14"/>
      <c r="DDU48" s="14"/>
      <c r="DDV48" s="14"/>
      <c r="DDW48" s="14"/>
      <c r="DDX48" s="14"/>
      <c r="DDY48" s="14"/>
      <c r="DDZ48" s="14"/>
      <c r="DEA48" s="14"/>
      <c r="DEB48" s="14"/>
      <c r="DEC48" s="14"/>
      <c r="DED48" s="14"/>
      <c r="DEE48" s="14"/>
      <c r="DEF48" s="14"/>
      <c r="DEG48" s="14"/>
      <c r="DEH48" s="14"/>
      <c r="DEI48" s="14"/>
      <c r="DEJ48" s="14"/>
      <c r="DEK48" s="14"/>
      <c r="DEL48" s="14"/>
      <c r="DEM48" s="14"/>
      <c r="DEN48" s="14"/>
      <c r="DEO48" s="14"/>
      <c r="DEP48" s="14"/>
      <c r="DEQ48" s="14"/>
      <c r="DER48" s="14"/>
      <c r="DES48" s="14"/>
      <c r="DET48" s="14"/>
      <c r="DEU48" s="14"/>
      <c r="DEV48" s="14"/>
      <c r="DEW48" s="14"/>
      <c r="DEX48" s="14"/>
      <c r="DEY48" s="14"/>
      <c r="DEZ48" s="14"/>
      <c r="DFA48" s="14"/>
      <c r="DFB48" s="14"/>
      <c r="DFC48" s="14"/>
      <c r="DFD48" s="14"/>
      <c r="DFE48" s="14"/>
      <c r="DFF48" s="14"/>
      <c r="DFG48" s="14"/>
      <c r="DFH48" s="14"/>
      <c r="DFI48" s="14"/>
      <c r="DFJ48" s="14"/>
      <c r="DFK48" s="14"/>
      <c r="DFL48" s="14"/>
      <c r="DFM48" s="14"/>
      <c r="DFN48" s="14"/>
      <c r="DFO48" s="14"/>
      <c r="DFP48" s="14"/>
      <c r="DFQ48" s="14"/>
      <c r="DFR48" s="14"/>
      <c r="DFS48" s="14"/>
      <c r="DFT48" s="14"/>
      <c r="DFU48" s="14"/>
      <c r="DFV48" s="14"/>
      <c r="DFW48" s="14"/>
      <c r="DFX48" s="14"/>
      <c r="DFY48" s="14"/>
      <c r="DFZ48" s="14"/>
      <c r="DGA48" s="14"/>
      <c r="DGB48" s="14"/>
      <c r="DGC48" s="14"/>
      <c r="DGD48" s="14"/>
      <c r="DGE48" s="14"/>
      <c r="DGF48" s="14"/>
      <c r="DGG48" s="14"/>
      <c r="DGH48" s="14"/>
      <c r="DGI48" s="14"/>
      <c r="DGJ48" s="14"/>
      <c r="DGK48" s="14"/>
      <c r="DGL48" s="14"/>
      <c r="DGM48" s="14"/>
      <c r="DGN48" s="14"/>
      <c r="DGO48" s="14"/>
      <c r="DGP48" s="14"/>
      <c r="DGQ48" s="14"/>
      <c r="DGR48" s="14"/>
      <c r="DGS48" s="14"/>
      <c r="DGT48" s="14"/>
      <c r="DGU48" s="14"/>
      <c r="DGV48" s="14"/>
      <c r="DGW48" s="14"/>
      <c r="DGX48" s="14"/>
      <c r="DGY48" s="14"/>
      <c r="DGZ48" s="14"/>
      <c r="DHA48" s="14"/>
      <c r="DHB48" s="14"/>
      <c r="DHC48" s="14"/>
      <c r="DHD48" s="14"/>
      <c r="DHE48" s="14"/>
      <c r="DHF48" s="14"/>
      <c r="DHG48" s="14"/>
      <c r="DHH48" s="14"/>
      <c r="DHI48" s="14"/>
      <c r="DHJ48" s="14"/>
      <c r="DHK48" s="14"/>
      <c r="DHL48" s="14"/>
      <c r="DHM48" s="14"/>
      <c r="DHN48" s="14"/>
      <c r="DHO48" s="14"/>
      <c r="DHP48" s="14"/>
      <c r="DHQ48" s="14"/>
      <c r="DHR48" s="14"/>
      <c r="DHS48" s="14"/>
      <c r="DHT48" s="14"/>
      <c r="DHU48" s="14"/>
      <c r="DHV48" s="14"/>
      <c r="DHW48" s="14"/>
      <c r="DHX48" s="14"/>
      <c r="DHY48" s="14"/>
      <c r="DHZ48" s="14"/>
      <c r="DIA48" s="14"/>
      <c r="DIB48" s="14"/>
      <c r="DIC48" s="14"/>
      <c r="DID48" s="14"/>
      <c r="DIE48" s="14"/>
      <c r="DIF48" s="14"/>
      <c r="DIG48" s="14"/>
      <c r="DIH48" s="14"/>
      <c r="DII48" s="14"/>
      <c r="DIJ48" s="14"/>
      <c r="DIK48" s="14"/>
      <c r="DIL48" s="14"/>
      <c r="DIM48" s="14"/>
      <c r="DIN48" s="14"/>
      <c r="DIO48" s="14"/>
      <c r="DIP48" s="14"/>
      <c r="DIQ48" s="14"/>
      <c r="DIR48" s="14"/>
      <c r="DIS48" s="14"/>
      <c r="DIT48" s="14"/>
      <c r="DIU48" s="14"/>
      <c r="DIV48" s="14"/>
      <c r="DIW48" s="14"/>
      <c r="DIX48" s="14"/>
      <c r="DIY48" s="14"/>
      <c r="DIZ48" s="14"/>
      <c r="DJA48" s="14"/>
      <c r="DJB48" s="14"/>
      <c r="DJC48" s="14"/>
      <c r="DJD48" s="14"/>
      <c r="DJE48" s="14"/>
      <c r="DJF48" s="14"/>
      <c r="DJG48" s="14"/>
      <c r="DJH48" s="14"/>
      <c r="DJI48" s="14"/>
      <c r="DJJ48" s="14"/>
      <c r="DJK48" s="14"/>
      <c r="DJL48" s="14"/>
      <c r="DJM48" s="14"/>
      <c r="DJN48" s="14"/>
      <c r="DJO48" s="14"/>
      <c r="DJP48" s="14"/>
      <c r="DJQ48" s="14"/>
      <c r="DJR48" s="14"/>
      <c r="DJS48" s="14"/>
      <c r="DJT48" s="14"/>
      <c r="DJU48" s="14"/>
      <c r="DJV48" s="14"/>
      <c r="DJW48" s="14"/>
      <c r="DJX48" s="14"/>
      <c r="DJY48" s="14"/>
      <c r="DJZ48" s="14"/>
      <c r="DKA48" s="14"/>
      <c r="DKB48" s="14"/>
      <c r="DKC48" s="14"/>
      <c r="DKD48" s="14"/>
      <c r="DKE48" s="14"/>
      <c r="DKF48" s="14"/>
      <c r="DKG48" s="14"/>
      <c r="DKH48" s="14"/>
      <c r="DKI48" s="14"/>
      <c r="DKJ48" s="14"/>
      <c r="DKK48" s="14"/>
      <c r="DKL48" s="14"/>
      <c r="DKM48" s="14"/>
      <c r="DKN48" s="14"/>
      <c r="DKO48" s="14"/>
      <c r="DKP48" s="14"/>
      <c r="DKQ48" s="14"/>
      <c r="DKR48" s="14"/>
      <c r="DKS48" s="14"/>
      <c r="DKT48" s="14"/>
      <c r="DKU48" s="14"/>
      <c r="DKV48" s="14"/>
      <c r="DKW48" s="14"/>
      <c r="DKX48" s="14"/>
      <c r="DKY48" s="14"/>
      <c r="DKZ48" s="14"/>
      <c r="DLA48" s="14"/>
      <c r="DLB48" s="14"/>
      <c r="DLC48" s="14"/>
      <c r="DLD48" s="14"/>
      <c r="DLE48" s="14"/>
      <c r="DLF48" s="14"/>
      <c r="DLG48" s="14"/>
      <c r="DLH48" s="14"/>
      <c r="DLI48" s="14"/>
      <c r="DLJ48" s="14"/>
      <c r="DLK48" s="14"/>
      <c r="DLL48" s="14"/>
      <c r="DLM48" s="14"/>
      <c r="DLN48" s="14"/>
      <c r="DLO48" s="14"/>
      <c r="DLP48" s="14"/>
      <c r="DLQ48" s="14"/>
      <c r="DLR48" s="14"/>
      <c r="DLS48" s="14"/>
      <c r="DLT48" s="14"/>
      <c r="DLU48" s="14"/>
      <c r="DLV48" s="14"/>
      <c r="DLW48" s="14"/>
      <c r="DLX48" s="14"/>
      <c r="DLY48" s="14"/>
      <c r="DLZ48" s="14"/>
      <c r="DMA48" s="14"/>
      <c r="DMB48" s="14"/>
      <c r="DMC48" s="14"/>
      <c r="DMD48" s="14"/>
      <c r="DME48" s="14"/>
      <c r="DMF48" s="14"/>
      <c r="DMG48" s="14"/>
      <c r="DMH48" s="14"/>
      <c r="DMI48" s="14"/>
      <c r="DMJ48" s="14"/>
      <c r="DMK48" s="14"/>
      <c r="DML48" s="14"/>
      <c r="DMM48" s="14"/>
      <c r="DMN48" s="14"/>
      <c r="DMO48" s="14"/>
      <c r="DMP48" s="14"/>
      <c r="DMQ48" s="14"/>
      <c r="DMR48" s="14"/>
      <c r="DMS48" s="14"/>
      <c r="DMT48" s="14"/>
      <c r="DMU48" s="14"/>
      <c r="DMV48" s="14"/>
      <c r="DMW48" s="14"/>
      <c r="DMX48" s="14"/>
      <c r="DMY48" s="14"/>
      <c r="DMZ48" s="14"/>
      <c r="DNA48" s="14"/>
      <c r="DNB48" s="14"/>
      <c r="DNC48" s="14"/>
      <c r="DND48" s="14"/>
      <c r="DNE48" s="14"/>
      <c r="DNF48" s="14"/>
      <c r="DNG48" s="14"/>
      <c r="DNH48" s="14"/>
      <c r="DNI48" s="14"/>
      <c r="DNJ48" s="14"/>
      <c r="DNK48" s="14"/>
      <c r="DNL48" s="14"/>
      <c r="DNM48" s="14"/>
      <c r="DNN48" s="14"/>
      <c r="DNO48" s="14"/>
      <c r="DNP48" s="14"/>
      <c r="DNQ48" s="14"/>
      <c r="DNR48" s="14"/>
      <c r="DNS48" s="14"/>
      <c r="DNT48" s="14"/>
      <c r="DNU48" s="14"/>
      <c r="DNV48" s="14"/>
      <c r="DNW48" s="14"/>
      <c r="DNX48" s="14"/>
      <c r="DNY48" s="14"/>
      <c r="DNZ48" s="14"/>
      <c r="DOA48" s="14"/>
      <c r="DOB48" s="14"/>
      <c r="DOC48" s="14"/>
      <c r="DOD48" s="14"/>
      <c r="DOE48" s="14"/>
      <c r="DOF48" s="14"/>
      <c r="DOG48" s="14"/>
      <c r="DOH48" s="14"/>
      <c r="DOI48" s="14"/>
      <c r="DOJ48" s="14"/>
      <c r="DOK48" s="14"/>
      <c r="DOL48" s="14"/>
      <c r="DOM48" s="14"/>
      <c r="DON48" s="14"/>
      <c r="DOO48" s="14"/>
      <c r="DOP48" s="14"/>
      <c r="DOQ48" s="14"/>
      <c r="DOR48" s="14"/>
      <c r="DOS48" s="14"/>
      <c r="DOT48" s="14"/>
      <c r="DOU48" s="14"/>
      <c r="DOV48" s="14"/>
      <c r="DOW48" s="14"/>
      <c r="DOX48" s="14"/>
      <c r="DOY48" s="14"/>
      <c r="DOZ48" s="14"/>
      <c r="DPA48" s="14"/>
      <c r="DPB48" s="14"/>
      <c r="DPC48" s="14"/>
      <c r="DPD48" s="14"/>
      <c r="DPE48" s="14"/>
      <c r="DPF48" s="14"/>
      <c r="DPG48" s="14"/>
      <c r="DPH48" s="14"/>
      <c r="DPI48" s="14"/>
      <c r="DPJ48" s="14"/>
      <c r="DPK48" s="14"/>
      <c r="DPL48" s="14"/>
      <c r="DPM48" s="14"/>
      <c r="DPN48" s="14"/>
      <c r="DPO48" s="14"/>
      <c r="DPP48" s="14"/>
      <c r="DPQ48" s="14"/>
      <c r="DPR48" s="14"/>
      <c r="DPS48" s="14"/>
      <c r="DPT48" s="14"/>
      <c r="DPU48" s="14"/>
      <c r="DPV48" s="14"/>
      <c r="DPW48" s="14"/>
      <c r="DPX48" s="14"/>
      <c r="DPY48" s="14"/>
      <c r="DPZ48" s="14"/>
      <c r="DQA48" s="14"/>
      <c r="DQB48" s="14"/>
      <c r="DQC48" s="14"/>
      <c r="DQD48" s="14"/>
      <c r="DQE48" s="14"/>
      <c r="DQF48" s="14"/>
      <c r="DQG48" s="14"/>
      <c r="DQH48" s="14"/>
      <c r="DQI48" s="14"/>
      <c r="DQJ48" s="14"/>
      <c r="DQK48" s="14"/>
      <c r="DQL48" s="14"/>
      <c r="DQM48" s="14"/>
      <c r="DQN48" s="14"/>
      <c r="DQO48" s="14"/>
      <c r="DQP48" s="14"/>
      <c r="DQQ48" s="14"/>
      <c r="DQR48" s="14"/>
      <c r="DQS48" s="14"/>
      <c r="DQT48" s="14"/>
      <c r="DQU48" s="14"/>
      <c r="DQV48" s="14"/>
      <c r="DQW48" s="14"/>
      <c r="DQX48" s="14"/>
      <c r="DQY48" s="14"/>
      <c r="DQZ48" s="14"/>
      <c r="DRA48" s="14"/>
      <c r="DRB48" s="14"/>
      <c r="DRC48" s="14"/>
      <c r="DRD48" s="14"/>
      <c r="DRE48" s="14"/>
      <c r="DRF48" s="14"/>
      <c r="DRG48" s="14"/>
      <c r="DRH48" s="14"/>
      <c r="DRI48" s="14"/>
      <c r="DRJ48" s="14"/>
      <c r="DRK48" s="14"/>
      <c r="DRL48" s="14"/>
      <c r="DRM48" s="14"/>
      <c r="DRN48" s="14"/>
      <c r="DRO48" s="14"/>
      <c r="DRP48" s="14"/>
      <c r="DRQ48" s="14"/>
      <c r="DRR48" s="14"/>
      <c r="DRS48" s="14"/>
      <c r="DRT48" s="14"/>
      <c r="DRU48" s="14"/>
      <c r="DRV48" s="14"/>
      <c r="DRW48" s="14"/>
      <c r="DRX48" s="14"/>
      <c r="DRY48" s="14"/>
      <c r="DRZ48" s="14"/>
      <c r="DSA48" s="14"/>
      <c r="DSB48" s="14"/>
      <c r="DSC48" s="14"/>
      <c r="DSD48" s="14"/>
      <c r="DSE48" s="14"/>
      <c r="DSF48" s="14"/>
      <c r="DSG48" s="14"/>
      <c r="DSH48" s="14"/>
      <c r="DSI48" s="14"/>
      <c r="DSJ48" s="14"/>
      <c r="DSK48" s="14"/>
      <c r="DSL48" s="14"/>
      <c r="DSM48" s="14"/>
      <c r="DSN48" s="14"/>
      <c r="DSO48" s="14"/>
      <c r="DSP48" s="14"/>
      <c r="DSQ48" s="14"/>
      <c r="DSR48" s="14"/>
      <c r="DSS48" s="14"/>
      <c r="DST48" s="14"/>
      <c r="DSU48" s="14"/>
      <c r="DSV48" s="14"/>
      <c r="DSW48" s="14"/>
      <c r="DSX48" s="14"/>
      <c r="DSY48" s="14"/>
      <c r="DSZ48" s="14"/>
      <c r="DTA48" s="14"/>
      <c r="DTB48" s="14"/>
      <c r="DTC48" s="14"/>
      <c r="DTD48" s="14"/>
      <c r="DTE48" s="14"/>
      <c r="DTF48" s="14"/>
      <c r="DTG48" s="14"/>
      <c r="DTH48" s="14"/>
      <c r="DTI48" s="14"/>
      <c r="DTJ48" s="14"/>
      <c r="DTK48" s="14"/>
      <c r="DTL48" s="14"/>
      <c r="DTM48" s="14"/>
      <c r="DTN48" s="14"/>
      <c r="DTO48" s="14"/>
      <c r="DTP48" s="14"/>
      <c r="DTQ48" s="14"/>
      <c r="DTR48" s="14"/>
      <c r="DTS48" s="14"/>
      <c r="DTT48" s="14"/>
      <c r="DTU48" s="14"/>
      <c r="DTV48" s="14"/>
      <c r="DTW48" s="14"/>
      <c r="DTX48" s="14"/>
      <c r="DTY48" s="14"/>
      <c r="DTZ48" s="14"/>
      <c r="DUA48" s="14"/>
      <c r="DUB48" s="14"/>
      <c r="DUC48" s="14"/>
      <c r="DUD48" s="14"/>
      <c r="DUE48" s="14"/>
      <c r="DUF48" s="14"/>
      <c r="DUG48" s="14"/>
      <c r="DUH48" s="14"/>
      <c r="DUI48" s="14"/>
      <c r="DUJ48" s="14"/>
      <c r="DUK48" s="14"/>
      <c r="DUL48" s="14"/>
      <c r="DUM48" s="14"/>
      <c r="DUN48" s="14"/>
      <c r="DUO48" s="14"/>
      <c r="DUP48" s="14"/>
      <c r="DUQ48" s="14"/>
      <c r="DUR48" s="14"/>
      <c r="DUS48" s="14"/>
      <c r="DUT48" s="14"/>
      <c r="DUU48" s="14"/>
      <c r="DUV48" s="14"/>
      <c r="DUW48" s="14"/>
      <c r="DUX48" s="14"/>
      <c r="DUY48" s="14"/>
      <c r="DUZ48" s="14"/>
      <c r="DVA48" s="14"/>
      <c r="DVB48" s="14"/>
      <c r="DVC48" s="14"/>
      <c r="DVD48" s="14"/>
      <c r="DVE48" s="14"/>
      <c r="DVF48" s="14"/>
      <c r="DVG48" s="14"/>
      <c r="DVH48" s="14"/>
      <c r="DVI48" s="14"/>
      <c r="DVJ48" s="14"/>
      <c r="DVK48" s="14"/>
      <c r="DVL48" s="14"/>
      <c r="DVM48" s="14"/>
      <c r="DVN48" s="14"/>
      <c r="DVO48" s="14"/>
      <c r="DVP48" s="14"/>
      <c r="DVQ48" s="14"/>
      <c r="DVR48" s="14"/>
      <c r="DVS48" s="14"/>
      <c r="DVT48" s="14"/>
      <c r="DVU48" s="14"/>
      <c r="DVV48" s="14"/>
      <c r="DVW48" s="14"/>
      <c r="DVX48" s="14"/>
      <c r="DVY48" s="14"/>
      <c r="DVZ48" s="14"/>
      <c r="DWA48" s="14"/>
      <c r="DWB48" s="14"/>
      <c r="DWC48" s="14"/>
      <c r="DWD48" s="14"/>
      <c r="DWE48" s="14"/>
      <c r="DWF48" s="14"/>
      <c r="DWG48" s="14"/>
      <c r="DWH48" s="14"/>
      <c r="DWI48" s="14"/>
      <c r="DWJ48" s="14"/>
      <c r="DWK48" s="14"/>
      <c r="DWL48" s="14"/>
      <c r="DWM48" s="14"/>
      <c r="DWN48" s="14"/>
      <c r="DWO48" s="14"/>
      <c r="DWP48" s="14"/>
      <c r="DWQ48" s="14"/>
      <c r="DWR48" s="14"/>
      <c r="DWS48" s="14"/>
      <c r="DWT48" s="14"/>
      <c r="DWU48" s="14"/>
      <c r="DWV48" s="14"/>
      <c r="DWW48" s="14"/>
      <c r="DWX48" s="14"/>
      <c r="DWY48" s="14"/>
      <c r="DWZ48" s="14"/>
      <c r="DXA48" s="14"/>
      <c r="DXB48" s="14"/>
      <c r="DXC48" s="14"/>
      <c r="DXD48" s="14"/>
      <c r="DXE48" s="14"/>
      <c r="DXF48" s="14"/>
      <c r="DXG48" s="14"/>
      <c r="DXH48" s="14"/>
      <c r="DXI48" s="14"/>
      <c r="DXJ48" s="14"/>
      <c r="DXK48" s="14"/>
      <c r="DXL48" s="14"/>
      <c r="DXM48" s="14"/>
      <c r="DXN48" s="14"/>
      <c r="DXO48" s="14"/>
      <c r="DXP48" s="14"/>
      <c r="DXQ48" s="14"/>
      <c r="DXR48" s="14"/>
      <c r="DXS48" s="14"/>
      <c r="DXT48" s="14"/>
      <c r="DXU48" s="14"/>
      <c r="DXV48" s="14"/>
      <c r="DXW48" s="14"/>
      <c r="DXX48" s="14"/>
      <c r="DXY48" s="14"/>
      <c r="DXZ48" s="14"/>
      <c r="DYA48" s="14"/>
      <c r="DYB48" s="14"/>
      <c r="DYC48" s="14"/>
      <c r="DYD48" s="14"/>
      <c r="DYE48" s="14"/>
      <c r="DYF48" s="14"/>
      <c r="DYG48" s="14"/>
      <c r="DYH48" s="14"/>
      <c r="DYI48" s="14"/>
      <c r="DYJ48" s="14"/>
      <c r="DYK48" s="14"/>
      <c r="DYL48" s="14"/>
      <c r="DYM48" s="14"/>
      <c r="DYN48" s="14"/>
      <c r="DYO48" s="14"/>
      <c r="DYP48" s="14"/>
      <c r="DYQ48" s="14"/>
      <c r="DYR48" s="14"/>
      <c r="DYS48" s="14"/>
      <c r="DYT48" s="14"/>
      <c r="DYU48" s="14"/>
      <c r="DYV48" s="14"/>
      <c r="DYW48" s="14"/>
      <c r="DYX48" s="14"/>
      <c r="DYY48" s="14"/>
      <c r="DYZ48" s="14"/>
      <c r="DZA48" s="14"/>
      <c r="DZB48" s="14"/>
      <c r="DZC48" s="14"/>
      <c r="DZD48" s="14"/>
      <c r="DZE48" s="14"/>
      <c r="DZF48" s="14"/>
      <c r="DZG48" s="14"/>
      <c r="DZH48" s="14"/>
      <c r="DZI48" s="14"/>
      <c r="DZJ48" s="14"/>
      <c r="DZK48" s="14"/>
      <c r="DZL48" s="14"/>
      <c r="DZM48" s="14"/>
      <c r="DZN48" s="14"/>
      <c r="DZO48" s="14"/>
      <c r="DZP48" s="14"/>
      <c r="DZQ48" s="14"/>
      <c r="DZR48" s="14"/>
      <c r="DZS48" s="14"/>
      <c r="DZT48" s="14"/>
      <c r="DZU48" s="14"/>
      <c r="DZV48" s="14"/>
      <c r="DZW48" s="14"/>
      <c r="DZX48" s="14"/>
      <c r="DZY48" s="14"/>
      <c r="DZZ48" s="14"/>
      <c r="EAA48" s="14"/>
      <c r="EAB48" s="14"/>
      <c r="EAC48" s="14"/>
      <c r="EAD48" s="14"/>
      <c r="EAE48" s="14"/>
      <c r="EAF48" s="14"/>
      <c r="EAG48" s="14"/>
      <c r="EAH48" s="14"/>
      <c r="EAI48" s="14"/>
      <c r="EAJ48" s="14"/>
      <c r="EAK48" s="14"/>
      <c r="EAL48" s="14"/>
      <c r="EAM48" s="14"/>
      <c r="EAN48" s="14"/>
      <c r="EAO48" s="14"/>
      <c r="EAP48" s="14"/>
      <c r="EAQ48" s="14"/>
      <c r="EAR48" s="14"/>
      <c r="EAS48" s="14"/>
      <c r="EAT48" s="14"/>
      <c r="EAU48" s="14"/>
      <c r="EAV48" s="14"/>
      <c r="EAW48" s="14"/>
      <c r="EAX48" s="14"/>
      <c r="EAY48" s="14"/>
      <c r="EAZ48" s="14"/>
      <c r="EBA48" s="14"/>
      <c r="EBB48" s="14"/>
      <c r="EBC48" s="14"/>
      <c r="EBD48" s="14"/>
      <c r="EBE48" s="14"/>
      <c r="EBF48" s="14"/>
      <c r="EBG48" s="14"/>
      <c r="EBH48" s="14"/>
      <c r="EBI48" s="14"/>
      <c r="EBJ48" s="14"/>
      <c r="EBK48" s="14"/>
      <c r="EBL48" s="14"/>
      <c r="EBM48" s="14"/>
      <c r="EBN48" s="14"/>
      <c r="EBO48" s="14"/>
      <c r="EBP48" s="14"/>
      <c r="EBQ48" s="14"/>
      <c r="EBR48" s="14"/>
      <c r="EBS48" s="14"/>
      <c r="EBT48" s="14"/>
      <c r="EBU48" s="14"/>
      <c r="EBV48" s="14"/>
      <c r="EBW48" s="14"/>
      <c r="EBX48" s="14"/>
      <c r="EBY48" s="14"/>
      <c r="EBZ48" s="14"/>
      <c r="ECA48" s="14"/>
      <c r="ECB48" s="14"/>
      <c r="ECC48" s="14"/>
      <c r="ECD48" s="14"/>
      <c r="ECE48" s="14"/>
      <c r="ECF48" s="14"/>
      <c r="ECG48" s="14"/>
      <c r="ECH48" s="14"/>
      <c r="ECI48" s="14"/>
      <c r="ECJ48" s="14"/>
      <c r="ECK48" s="14"/>
      <c r="ECL48" s="14"/>
      <c r="ECM48" s="14"/>
      <c r="ECN48" s="14"/>
      <c r="ECO48" s="14"/>
      <c r="ECP48" s="14"/>
      <c r="ECQ48" s="14"/>
      <c r="ECR48" s="14"/>
      <c r="ECS48" s="14"/>
      <c r="ECT48" s="14"/>
      <c r="ECU48" s="14"/>
      <c r="ECV48" s="14"/>
      <c r="ECW48" s="14"/>
      <c r="ECX48" s="14"/>
      <c r="ECY48" s="14"/>
      <c r="ECZ48" s="14"/>
      <c r="EDA48" s="14"/>
      <c r="EDB48" s="14"/>
      <c r="EDC48" s="14"/>
      <c r="EDD48" s="14"/>
      <c r="EDE48" s="14"/>
      <c r="EDF48" s="14"/>
      <c r="EDG48" s="14"/>
      <c r="EDH48" s="14"/>
      <c r="EDI48" s="14"/>
      <c r="EDJ48" s="14"/>
      <c r="EDK48" s="14"/>
      <c r="EDL48" s="14"/>
      <c r="EDM48" s="14"/>
      <c r="EDN48" s="14"/>
      <c r="EDO48" s="14"/>
      <c r="EDP48" s="14"/>
      <c r="EDQ48" s="14"/>
      <c r="EDR48" s="14"/>
      <c r="EDS48" s="14"/>
      <c r="EDT48" s="14"/>
      <c r="EDU48" s="14"/>
      <c r="EDV48" s="14"/>
      <c r="EDW48" s="14"/>
      <c r="EDX48" s="14"/>
      <c r="EDY48" s="14"/>
      <c r="EDZ48" s="14"/>
      <c r="EEA48" s="14"/>
      <c r="EEB48" s="14"/>
      <c r="EEC48" s="14"/>
      <c r="EED48" s="14"/>
      <c r="EEE48" s="14"/>
      <c r="EEF48" s="14"/>
      <c r="EEG48" s="14"/>
      <c r="EEH48" s="14"/>
      <c r="EEI48" s="14"/>
      <c r="EEJ48" s="14"/>
      <c r="EEK48" s="14"/>
      <c r="EEL48" s="14"/>
      <c r="EEM48" s="14"/>
      <c r="EEN48" s="14"/>
      <c r="EEO48" s="14"/>
      <c r="EEP48" s="14"/>
      <c r="EEQ48" s="14"/>
      <c r="EER48" s="14"/>
      <c r="EES48" s="14"/>
      <c r="EET48" s="14"/>
      <c r="EEU48" s="14"/>
      <c r="EEV48" s="14"/>
      <c r="EEW48" s="14"/>
      <c r="EEX48" s="14"/>
      <c r="EEY48" s="14"/>
      <c r="EEZ48" s="14"/>
      <c r="EFA48" s="14"/>
      <c r="EFB48" s="14"/>
      <c r="EFC48" s="14"/>
      <c r="EFD48" s="14"/>
      <c r="EFE48" s="14"/>
      <c r="EFF48" s="14"/>
      <c r="EFG48" s="14"/>
      <c r="EFH48" s="14"/>
      <c r="EFI48" s="14"/>
      <c r="EFJ48" s="14"/>
      <c r="EFK48" s="14"/>
      <c r="EFL48" s="14"/>
      <c r="EFM48" s="14"/>
      <c r="EFN48" s="14"/>
      <c r="EFO48" s="14"/>
      <c r="EFP48" s="14"/>
      <c r="EFQ48" s="14"/>
      <c r="EFR48" s="14"/>
      <c r="EFS48" s="14"/>
      <c r="EFT48" s="14"/>
      <c r="EFU48" s="14"/>
      <c r="EFV48" s="14"/>
      <c r="EFW48" s="14"/>
      <c r="EFX48" s="14"/>
      <c r="EFY48" s="14"/>
      <c r="EFZ48" s="14"/>
      <c r="EGA48" s="14"/>
      <c r="EGB48" s="14"/>
      <c r="EGC48" s="14"/>
      <c r="EGD48" s="14"/>
      <c r="EGE48" s="14"/>
      <c r="EGF48" s="14"/>
      <c r="EGG48" s="14"/>
      <c r="EGH48" s="14"/>
      <c r="EGI48" s="14"/>
      <c r="EGJ48" s="14"/>
      <c r="EGK48" s="14"/>
      <c r="EGL48" s="14"/>
      <c r="EGM48" s="14"/>
      <c r="EGN48" s="14"/>
      <c r="EGO48" s="14"/>
      <c r="EGP48" s="14"/>
      <c r="EGQ48" s="14"/>
      <c r="EGR48" s="14"/>
      <c r="EGS48" s="14"/>
      <c r="EGT48" s="14"/>
      <c r="EGU48" s="14"/>
      <c r="EGV48" s="14"/>
      <c r="EGW48" s="14"/>
      <c r="EGX48" s="14"/>
      <c r="EGY48" s="14"/>
      <c r="EGZ48" s="14"/>
      <c r="EHA48" s="14"/>
      <c r="EHB48" s="14"/>
      <c r="EHC48" s="14"/>
      <c r="EHD48" s="14"/>
      <c r="EHE48" s="14"/>
      <c r="EHF48" s="14"/>
      <c r="EHG48" s="14"/>
      <c r="EHH48" s="14"/>
      <c r="EHI48" s="14"/>
      <c r="EHJ48" s="14"/>
      <c r="EHK48" s="14"/>
      <c r="EHL48" s="14"/>
      <c r="EHM48" s="14"/>
      <c r="EHN48" s="14"/>
      <c r="EHO48" s="14"/>
      <c r="EHP48" s="14"/>
      <c r="EHQ48" s="14"/>
      <c r="EHR48" s="14"/>
      <c r="EHS48" s="14"/>
      <c r="EHT48" s="14"/>
      <c r="EHU48" s="14"/>
      <c r="EHV48" s="14"/>
      <c r="EHW48" s="14"/>
      <c r="EHX48" s="14"/>
      <c r="EHY48" s="14"/>
      <c r="EHZ48" s="14"/>
      <c r="EIA48" s="14"/>
      <c r="EIB48" s="14"/>
      <c r="EIC48" s="14"/>
      <c r="EID48" s="14"/>
      <c r="EIE48" s="14"/>
      <c r="EIF48" s="14"/>
      <c r="EIG48" s="14"/>
      <c r="EIH48" s="14"/>
      <c r="EII48" s="14"/>
      <c r="EIJ48" s="14"/>
      <c r="EIK48" s="14"/>
      <c r="EIL48" s="14"/>
      <c r="EIM48" s="14"/>
      <c r="EIN48" s="14"/>
      <c r="EIO48" s="14"/>
      <c r="EIP48" s="14"/>
      <c r="EIQ48" s="14"/>
      <c r="EIR48" s="14"/>
      <c r="EIS48" s="14"/>
      <c r="EIT48" s="14"/>
      <c r="EIU48" s="14"/>
      <c r="EIV48" s="14"/>
      <c r="EIW48" s="14"/>
      <c r="EIX48" s="14"/>
      <c r="EIY48" s="14"/>
      <c r="EIZ48" s="14"/>
      <c r="EJA48" s="14"/>
      <c r="EJB48" s="14"/>
      <c r="EJC48" s="14"/>
      <c r="EJD48" s="14"/>
      <c r="EJE48" s="14"/>
      <c r="EJF48" s="14"/>
      <c r="EJG48" s="14"/>
      <c r="EJH48" s="14"/>
      <c r="EJI48" s="14"/>
      <c r="EJJ48" s="14"/>
      <c r="EJK48" s="14"/>
      <c r="EJL48" s="14"/>
      <c r="EJM48" s="14"/>
      <c r="EJN48" s="14"/>
      <c r="EJO48" s="14"/>
      <c r="EJP48" s="14"/>
      <c r="EJQ48" s="14"/>
      <c r="EJR48" s="14"/>
      <c r="EJS48" s="14"/>
      <c r="EJT48" s="14"/>
      <c r="EJU48" s="14"/>
      <c r="EJV48" s="14"/>
      <c r="EJW48" s="14"/>
      <c r="EJX48" s="14"/>
      <c r="EJY48" s="14"/>
      <c r="EJZ48" s="14"/>
      <c r="EKA48" s="14"/>
      <c r="EKB48" s="14"/>
      <c r="EKC48" s="14"/>
      <c r="EKD48" s="14"/>
      <c r="EKE48" s="14"/>
      <c r="EKF48" s="14"/>
      <c r="EKG48" s="14"/>
      <c r="EKH48" s="14"/>
      <c r="EKI48" s="14"/>
      <c r="EKJ48" s="14"/>
      <c r="EKK48" s="14"/>
      <c r="EKL48" s="14"/>
      <c r="EKM48" s="14"/>
      <c r="EKN48" s="14"/>
      <c r="EKO48" s="14"/>
      <c r="EKP48" s="14"/>
      <c r="EKQ48" s="14"/>
      <c r="EKR48" s="14"/>
      <c r="EKS48" s="14"/>
      <c r="EKT48" s="14"/>
      <c r="EKU48" s="14"/>
      <c r="EKV48" s="14"/>
      <c r="EKW48" s="14"/>
      <c r="EKX48" s="14"/>
      <c r="EKY48" s="14"/>
      <c r="EKZ48" s="14"/>
      <c r="ELA48" s="14"/>
      <c r="ELB48" s="14"/>
      <c r="ELC48" s="14"/>
      <c r="ELD48" s="14"/>
      <c r="ELE48" s="14"/>
      <c r="ELF48" s="14"/>
      <c r="ELG48" s="14"/>
      <c r="ELH48" s="14"/>
      <c r="ELI48" s="14"/>
      <c r="ELJ48" s="14"/>
      <c r="ELK48" s="14"/>
      <c r="ELL48" s="14"/>
      <c r="ELM48" s="14"/>
      <c r="ELN48" s="14"/>
      <c r="ELO48" s="14"/>
      <c r="ELP48" s="14"/>
      <c r="ELQ48" s="14"/>
      <c r="ELR48" s="14"/>
      <c r="ELS48" s="14"/>
      <c r="ELT48" s="14"/>
      <c r="ELU48" s="14"/>
      <c r="ELV48" s="14"/>
      <c r="ELW48" s="14"/>
      <c r="ELX48" s="14"/>
      <c r="ELY48" s="14"/>
      <c r="ELZ48" s="14"/>
      <c r="EMA48" s="14"/>
      <c r="EMB48" s="14"/>
      <c r="EMC48" s="14"/>
      <c r="EMD48" s="14"/>
      <c r="EME48" s="14"/>
      <c r="EMF48" s="14"/>
      <c r="EMG48" s="14"/>
      <c r="EMH48" s="14"/>
      <c r="EMI48" s="14"/>
      <c r="EMJ48" s="14"/>
      <c r="EMK48" s="14"/>
      <c r="EML48" s="14"/>
      <c r="EMM48" s="14"/>
      <c r="EMN48" s="14"/>
      <c r="EMO48" s="14"/>
      <c r="EMP48" s="14"/>
      <c r="EMQ48" s="14"/>
      <c r="EMR48" s="14"/>
      <c r="EMS48" s="14"/>
      <c r="EMT48" s="14"/>
      <c r="EMU48" s="14"/>
      <c r="EMV48" s="14"/>
      <c r="EMW48" s="14"/>
      <c r="EMX48" s="14"/>
      <c r="EMY48" s="14"/>
      <c r="EMZ48" s="14"/>
      <c r="ENA48" s="14"/>
      <c r="ENB48" s="14"/>
      <c r="ENC48" s="14"/>
      <c r="END48" s="14"/>
      <c r="ENE48" s="14"/>
      <c r="ENF48" s="14"/>
      <c r="ENG48" s="14"/>
      <c r="ENH48" s="14"/>
      <c r="ENI48" s="14"/>
      <c r="ENJ48" s="14"/>
      <c r="ENK48" s="14"/>
      <c r="ENL48" s="14"/>
      <c r="ENM48" s="14"/>
      <c r="ENN48" s="14"/>
      <c r="ENO48" s="14"/>
      <c r="ENP48" s="14"/>
      <c r="ENQ48" s="14"/>
      <c r="ENR48" s="14"/>
      <c r="ENS48" s="14"/>
      <c r="ENT48" s="14"/>
      <c r="ENU48" s="14"/>
      <c r="ENV48" s="14"/>
      <c r="ENW48" s="14"/>
      <c r="ENX48" s="14"/>
      <c r="ENY48" s="14"/>
      <c r="ENZ48" s="14"/>
      <c r="EOA48" s="14"/>
      <c r="EOB48" s="14"/>
      <c r="EOC48" s="14"/>
      <c r="EOD48" s="14"/>
      <c r="EOE48" s="14"/>
      <c r="EOF48" s="14"/>
      <c r="EOG48" s="14"/>
      <c r="EOH48" s="14"/>
      <c r="EOI48" s="14"/>
      <c r="EOJ48" s="14"/>
      <c r="EOK48" s="14"/>
      <c r="EOL48" s="14"/>
      <c r="EOM48" s="14"/>
      <c r="EON48" s="14"/>
      <c r="EOO48" s="14"/>
      <c r="EOP48" s="14"/>
      <c r="EOQ48" s="14"/>
      <c r="EOR48" s="14"/>
      <c r="EOS48" s="14"/>
      <c r="EOT48" s="14"/>
      <c r="EOU48" s="14"/>
      <c r="EOV48" s="14"/>
      <c r="EOW48" s="14"/>
      <c r="EOX48" s="14"/>
      <c r="EOY48" s="14"/>
      <c r="EOZ48" s="14"/>
      <c r="EPA48" s="14"/>
      <c r="EPB48" s="14"/>
      <c r="EPC48" s="14"/>
      <c r="EPD48" s="14"/>
      <c r="EPE48" s="14"/>
      <c r="EPF48" s="14"/>
      <c r="EPG48" s="14"/>
      <c r="EPH48" s="14"/>
      <c r="EPI48" s="14"/>
      <c r="EPJ48" s="14"/>
      <c r="EPK48" s="14"/>
      <c r="EPL48" s="14"/>
      <c r="EPM48" s="14"/>
      <c r="EPN48" s="14"/>
      <c r="EPO48" s="14"/>
      <c r="EPP48" s="14"/>
      <c r="EPQ48" s="14"/>
      <c r="EPR48" s="14"/>
      <c r="EPS48" s="14"/>
      <c r="EPT48" s="14"/>
      <c r="EPU48" s="14"/>
      <c r="EPV48" s="14"/>
      <c r="EPW48" s="14"/>
      <c r="EPX48" s="14"/>
      <c r="EPY48" s="14"/>
      <c r="EPZ48" s="14"/>
      <c r="EQA48" s="14"/>
      <c r="EQB48" s="14"/>
      <c r="EQC48" s="14"/>
      <c r="EQD48" s="14"/>
      <c r="EQE48" s="14"/>
      <c r="EQF48" s="14"/>
      <c r="EQG48" s="14"/>
      <c r="EQH48" s="14"/>
      <c r="EQI48" s="14"/>
      <c r="EQJ48" s="14"/>
      <c r="EQK48" s="14"/>
      <c r="EQL48" s="14"/>
      <c r="EQM48" s="14"/>
      <c r="EQN48" s="14"/>
      <c r="EQO48" s="14"/>
      <c r="EQP48" s="14"/>
      <c r="EQQ48" s="14"/>
      <c r="EQR48" s="14"/>
      <c r="EQS48" s="14"/>
      <c r="EQT48" s="14"/>
      <c r="EQU48" s="14"/>
      <c r="EQV48" s="14"/>
      <c r="EQW48" s="14"/>
      <c r="EQX48" s="14"/>
      <c r="EQY48" s="14"/>
      <c r="EQZ48" s="14"/>
      <c r="ERA48" s="14"/>
      <c r="ERB48" s="14"/>
      <c r="ERC48" s="14"/>
      <c r="ERD48" s="14"/>
      <c r="ERE48" s="14"/>
      <c r="ERF48" s="14"/>
      <c r="ERG48" s="14"/>
      <c r="ERH48" s="14"/>
      <c r="ERI48" s="14"/>
      <c r="ERJ48" s="14"/>
      <c r="ERK48" s="14"/>
      <c r="ERL48" s="14"/>
      <c r="ERM48" s="14"/>
      <c r="ERN48" s="14"/>
      <c r="ERO48" s="14"/>
      <c r="ERP48" s="14"/>
      <c r="ERQ48" s="14"/>
      <c r="ERR48" s="14"/>
      <c r="ERS48" s="14"/>
      <c r="ERT48" s="14"/>
      <c r="ERU48" s="14"/>
      <c r="ERV48" s="14"/>
      <c r="ERW48" s="14"/>
      <c r="ERX48" s="14"/>
      <c r="ERY48" s="14"/>
      <c r="ERZ48" s="14"/>
      <c r="ESA48" s="14"/>
      <c r="ESB48" s="14"/>
      <c r="ESC48" s="14"/>
      <c r="ESD48" s="14"/>
      <c r="ESE48" s="14"/>
      <c r="ESF48" s="14"/>
      <c r="ESG48" s="14"/>
      <c r="ESH48" s="14"/>
      <c r="ESI48" s="14"/>
      <c r="ESJ48" s="14"/>
      <c r="ESK48" s="14"/>
      <c r="ESL48" s="14"/>
      <c r="ESM48" s="14"/>
      <c r="ESN48" s="14"/>
      <c r="ESO48" s="14"/>
      <c r="ESP48" s="14"/>
      <c r="ESQ48" s="14"/>
      <c r="ESR48" s="14"/>
      <c r="ESS48" s="14"/>
      <c r="EST48" s="14"/>
      <c r="ESU48" s="14"/>
      <c r="ESV48" s="14"/>
      <c r="ESW48" s="14"/>
      <c r="ESX48" s="14"/>
      <c r="ESY48" s="14"/>
      <c r="ESZ48" s="14"/>
      <c r="ETA48" s="14"/>
      <c r="ETB48" s="14"/>
      <c r="ETC48" s="14"/>
      <c r="ETD48" s="14"/>
      <c r="ETE48" s="14"/>
      <c r="ETF48" s="14"/>
      <c r="ETG48" s="14"/>
      <c r="ETH48" s="14"/>
      <c r="ETI48" s="14"/>
      <c r="ETJ48" s="14"/>
      <c r="ETK48" s="14"/>
      <c r="ETL48" s="14"/>
      <c r="ETM48" s="14"/>
      <c r="ETN48" s="14"/>
      <c r="ETO48" s="14"/>
      <c r="ETP48" s="14"/>
      <c r="ETQ48" s="14"/>
      <c r="ETR48" s="14"/>
      <c r="ETS48" s="14"/>
      <c r="ETT48" s="14"/>
      <c r="ETU48" s="14"/>
      <c r="ETV48" s="14"/>
      <c r="ETW48" s="14"/>
      <c r="ETX48" s="14"/>
      <c r="ETY48" s="14"/>
      <c r="ETZ48" s="14"/>
      <c r="EUA48" s="14"/>
      <c r="EUB48" s="14"/>
      <c r="EUC48" s="14"/>
      <c r="EUD48" s="14"/>
      <c r="EUE48" s="14"/>
      <c r="EUF48" s="14"/>
      <c r="EUG48" s="14"/>
      <c r="EUH48" s="14"/>
      <c r="EUI48" s="14"/>
      <c r="EUJ48" s="14"/>
      <c r="EUK48" s="14"/>
      <c r="EUL48" s="14"/>
      <c r="EUM48" s="14"/>
      <c r="EUN48" s="14"/>
      <c r="EUO48" s="14"/>
      <c r="EUP48" s="14"/>
      <c r="EUQ48" s="14"/>
      <c r="EUR48" s="14"/>
      <c r="EUS48" s="14"/>
      <c r="EUT48" s="14"/>
      <c r="EUU48" s="14"/>
      <c r="EUV48" s="14"/>
      <c r="EUW48" s="14"/>
      <c r="EUX48" s="14"/>
      <c r="EUY48" s="14"/>
      <c r="EUZ48" s="14"/>
      <c r="EVA48" s="14"/>
      <c r="EVB48" s="14"/>
      <c r="EVC48" s="14"/>
      <c r="EVD48" s="14"/>
      <c r="EVE48" s="14"/>
      <c r="EVF48" s="14"/>
      <c r="EVG48" s="14"/>
      <c r="EVH48" s="14"/>
      <c r="EVI48" s="14"/>
      <c r="EVJ48" s="14"/>
      <c r="EVK48" s="14"/>
      <c r="EVL48" s="14"/>
      <c r="EVM48" s="14"/>
      <c r="EVN48" s="14"/>
      <c r="EVO48" s="14"/>
      <c r="EVP48" s="14"/>
      <c r="EVQ48" s="14"/>
      <c r="EVR48" s="14"/>
      <c r="EVS48" s="14"/>
      <c r="EVT48" s="14"/>
      <c r="EVU48" s="14"/>
      <c r="EVV48" s="14"/>
      <c r="EVW48" s="14"/>
      <c r="EVX48" s="14"/>
      <c r="EVY48" s="14"/>
      <c r="EVZ48" s="14"/>
      <c r="EWA48" s="14"/>
      <c r="EWB48" s="14"/>
      <c r="EWC48" s="14"/>
      <c r="EWD48" s="14"/>
      <c r="EWE48" s="14"/>
      <c r="EWF48" s="14"/>
      <c r="EWG48" s="14"/>
      <c r="EWH48" s="14"/>
      <c r="EWI48" s="14"/>
      <c r="EWJ48" s="14"/>
      <c r="EWK48" s="14"/>
      <c r="EWL48" s="14"/>
      <c r="EWM48" s="14"/>
      <c r="EWN48" s="14"/>
      <c r="EWO48" s="14"/>
      <c r="EWP48" s="14"/>
      <c r="EWQ48" s="14"/>
      <c r="EWR48" s="14"/>
      <c r="EWS48" s="14"/>
      <c r="EWT48" s="14"/>
      <c r="EWU48" s="14"/>
      <c r="EWV48" s="14"/>
      <c r="EWW48" s="14"/>
      <c r="EWX48" s="14"/>
      <c r="EWY48" s="14"/>
      <c r="EWZ48" s="14"/>
      <c r="EXA48" s="14"/>
      <c r="EXB48" s="14"/>
      <c r="EXC48" s="14"/>
      <c r="EXD48" s="14"/>
      <c r="EXE48" s="14"/>
      <c r="EXF48" s="14"/>
      <c r="EXG48" s="14"/>
      <c r="EXH48" s="14"/>
      <c r="EXI48" s="14"/>
      <c r="EXJ48" s="14"/>
      <c r="EXK48" s="14"/>
      <c r="EXL48" s="14"/>
      <c r="EXM48" s="14"/>
      <c r="EXN48" s="14"/>
      <c r="EXO48" s="14"/>
      <c r="EXP48" s="14"/>
      <c r="EXQ48" s="14"/>
      <c r="EXR48" s="14"/>
      <c r="EXS48" s="14"/>
      <c r="EXT48" s="14"/>
      <c r="EXU48" s="14"/>
      <c r="EXV48" s="14"/>
      <c r="EXW48" s="14"/>
      <c r="EXX48" s="14"/>
      <c r="EXY48" s="14"/>
      <c r="EXZ48" s="14"/>
      <c r="EYA48" s="14"/>
      <c r="EYB48" s="14"/>
      <c r="EYC48" s="14"/>
      <c r="EYD48" s="14"/>
      <c r="EYE48" s="14"/>
      <c r="EYF48" s="14"/>
      <c r="EYG48" s="14"/>
      <c r="EYH48" s="14"/>
      <c r="EYI48" s="14"/>
      <c r="EYJ48" s="14"/>
      <c r="EYK48" s="14"/>
      <c r="EYL48" s="14"/>
      <c r="EYM48" s="14"/>
      <c r="EYN48" s="14"/>
      <c r="EYO48" s="14"/>
      <c r="EYP48" s="14"/>
      <c r="EYQ48" s="14"/>
      <c r="EYR48" s="14"/>
      <c r="EYS48" s="14"/>
      <c r="EYT48" s="14"/>
      <c r="EYU48" s="14"/>
      <c r="EYV48" s="14"/>
      <c r="EYW48" s="14"/>
      <c r="EYX48" s="14"/>
      <c r="EYY48" s="14"/>
      <c r="EYZ48" s="14"/>
      <c r="EZA48" s="14"/>
      <c r="EZB48" s="14"/>
      <c r="EZC48" s="14"/>
      <c r="EZD48" s="14"/>
      <c r="EZE48" s="14"/>
      <c r="EZF48" s="14"/>
      <c r="EZG48" s="14"/>
      <c r="EZH48" s="14"/>
      <c r="EZI48" s="14"/>
      <c r="EZJ48" s="14"/>
      <c r="EZK48" s="14"/>
      <c r="EZL48" s="14"/>
      <c r="EZM48" s="14"/>
      <c r="EZN48" s="14"/>
      <c r="EZO48" s="14"/>
      <c r="EZP48" s="14"/>
      <c r="EZQ48" s="14"/>
      <c r="EZR48" s="14"/>
      <c r="EZS48" s="14"/>
      <c r="EZT48" s="14"/>
      <c r="EZU48" s="14"/>
      <c r="EZV48" s="14"/>
      <c r="EZW48" s="14"/>
      <c r="EZX48" s="14"/>
      <c r="EZY48" s="14"/>
      <c r="EZZ48" s="14"/>
      <c r="FAA48" s="14"/>
      <c r="FAB48" s="14"/>
      <c r="FAC48" s="14"/>
      <c r="FAD48" s="14"/>
      <c r="FAE48" s="14"/>
      <c r="FAF48" s="14"/>
      <c r="FAG48" s="14"/>
      <c r="FAH48" s="14"/>
      <c r="FAI48" s="14"/>
      <c r="FAJ48" s="14"/>
      <c r="FAK48" s="14"/>
      <c r="FAL48" s="14"/>
      <c r="FAM48" s="14"/>
      <c r="FAN48" s="14"/>
      <c r="FAO48" s="14"/>
      <c r="FAP48" s="14"/>
      <c r="FAQ48" s="14"/>
      <c r="FAR48" s="14"/>
      <c r="FAS48" s="14"/>
      <c r="FAT48" s="14"/>
      <c r="FAU48" s="14"/>
      <c r="FAV48" s="14"/>
      <c r="FAW48" s="14"/>
      <c r="FAX48" s="14"/>
      <c r="FAY48" s="14"/>
      <c r="FAZ48" s="14"/>
      <c r="FBA48" s="14"/>
      <c r="FBB48" s="14"/>
      <c r="FBC48" s="14"/>
      <c r="FBD48" s="14"/>
      <c r="FBE48" s="14"/>
      <c r="FBF48" s="14"/>
      <c r="FBG48" s="14"/>
      <c r="FBH48" s="14"/>
      <c r="FBI48" s="14"/>
      <c r="FBJ48" s="14"/>
      <c r="FBK48" s="14"/>
      <c r="FBL48" s="14"/>
      <c r="FBM48" s="14"/>
      <c r="FBN48" s="14"/>
      <c r="FBO48" s="14"/>
      <c r="FBP48" s="14"/>
      <c r="FBQ48" s="14"/>
      <c r="FBR48" s="14"/>
      <c r="FBS48" s="14"/>
      <c r="FBT48" s="14"/>
      <c r="FBU48" s="14"/>
      <c r="FBV48" s="14"/>
      <c r="FBW48" s="14"/>
      <c r="FBX48" s="14"/>
      <c r="FBY48" s="14"/>
      <c r="FBZ48" s="14"/>
      <c r="FCA48" s="14"/>
      <c r="FCB48" s="14"/>
      <c r="FCC48" s="14"/>
      <c r="FCD48" s="14"/>
      <c r="FCE48" s="14"/>
      <c r="FCF48" s="14"/>
      <c r="FCG48" s="14"/>
      <c r="FCH48" s="14"/>
      <c r="FCI48" s="14"/>
      <c r="FCJ48" s="14"/>
      <c r="FCK48" s="14"/>
      <c r="FCL48" s="14"/>
      <c r="FCM48" s="14"/>
      <c r="FCN48" s="14"/>
      <c r="FCO48" s="14"/>
      <c r="FCP48" s="14"/>
      <c r="FCQ48" s="14"/>
      <c r="FCR48" s="14"/>
      <c r="FCS48" s="14"/>
      <c r="FCT48" s="14"/>
      <c r="FCU48" s="14"/>
      <c r="FCV48" s="14"/>
      <c r="FCW48" s="14"/>
      <c r="FCX48" s="14"/>
      <c r="FCY48" s="14"/>
      <c r="FCZ48" s="14"/>
      <c r="FDA48" s="14"/>
      <c r="FDB48" s="14"/>
      <c r="FDC48" s="14"/>
      <c r="FDD48" s="14"/>
      <c r="FDE48" s="14"/>
      <c r="FDF48" s="14"/>
      <c r="FDG48" s="14"/>
      <c r="FDH48" s="14"/>
      <c r="FDI48" s="14"/>
      <c r="FDJ48" s="14"/>
      <c r="FDK48" s="14"/>
      <c r="FDL48" s="14"/>
      <c r="FDM48" s="14"/>
      <c r="FDN48" s="14"/>
      <c r="FDO48" s="14"/>
      <c r="FDP48" s="14"/>
      <c r="FDQ48" s="14"/>
      <c r="FDR48" s="14"/>
      <c r="FDS48" s="14"/>
      <c r="FDT48" s="14"/>
      <c r="FDU48" s="14"/>
      <c r="FDV48" s="14"/>
      <c r="FDW48" s="14"/>
      <c r="FDX48" s="14"/>
      <c r="FDY48" s="14"/>
      <c r="FDZ48" s="14"/>
      <c r="FEA48" s="14"/>
      <c r="FEB48" s="14"/>
      <c r="FEC48" s="14"/>
      <c r="FED48" s="14"/>
      <c r="FEE48" s="14"/>
      <c r="FEF48" s="14"/>
      <c r="FEG48" s="14"/>
      <c r="FEH48" s="14"/>
      <c r="FEI48" s="14"/>
      <c r="FEJ48" s="14"/>
      <c r="FEK48" s="14"/>
      <c r="FEL48" s="14"/>
      <c r="FEM48" s="14"/>
      <c r="FEN48" s="14"/>
      <c r="FEO48" s="14"/>
      <c r="FEP48" s="14"/>
      <c r="FEQ48" s="14"/>
      <c r="FER48" s="14"/>
      <c r="FES48" s="14"/>
      <c r="FET48" s="14"/>
      <c r="FEU48" s="14"/>
      <c r="FEV48" s="14"/>
      <c r="FEW48" s="14"/>
      <c r="FEX48" s="14"/>
      <c r="FEY48" s="14"/>
      <c r="FEZ48" s="14"/>
      <c r="FFA48" s="14"/>
      <c r="FFB48" s="14"/>
      <c r="FFC48" s="14"/>
      <c r="FFD48" s="14"/>
      <c r="FFE48" s="14"/>
      <c r="FFF48" s="14"/>
      <c r="FFG48" s="14"/>
      <c r="FFH48" s="14"/>
      <c r="FFI48" s="14"/>
      <c r="FFJ48" s="14"/>
      <c r="FFK48" s="14"/>
      <c r="FFL48" s="14"/>
      <c r="FFM48" s="14"/>
      <c r="FFN48" s="14"/>
      <c r="FFO48" s="14"/>
      <c r="FFP48" s="14"/>
      <c r="FFQ48" s="14"/>
      <c r="FFR48" s="14"/>
      <c r="FFS48" s="14"/>
      <c r="FFT48" s="14"/>
      <c r="FFU48" s="14"/>
      <c r="FFV48" s="14"/>
      <c r="FFW48" s="14"/>
      <c r="FFX48" s="14"/>
      <c r="FFY48" s="14"/>
      <c r="FFZ48" s="14"/>
      <c r="FGA48" s="14"/>
      <c r="FGB48" s="14"/>
      <c r="FGC48" s="14"/>
      <c r="FGD48" s="14"/>
      <c r="FGE48" s="14"/>
      <c r="FGF48" s="14"/>
      <c r="FGG48" s="14"/>
      <c r="FGH48" s="14"/>
      <c r="FGI48" s="14"/>
      <c r="FGJ48" s="14"/>
      <c r="FGK48" s="14"/>
      <c r="FGL48" s="14"/>
      <c r="FGM48" s="14"/>
      <c r="FGN48" s="14"/>
      <c r="FGO48" s="14"/>
      <c r="FGP48" s="14"/>
      <c r="FGQ48" s="14"/>
      <c r="FGR48" s="14"/>
      <c r="FGS48" s="14"/>
      <c r="FGT48" s="14"/>
      <c r="FGU48" s="14"/>
      <c r="FGV48" s="14"/>
      <c r="FGW48" s="14"/>
      <c r="FGX48" s="14"/>
      <c r="FGY48" s="14"/>
      <c r="FGZ48" s="14"/>
      <c r="FHA48" s="14"/>
      <c r="FHB48" s="14"/>
      <c r="FHC48" s="14"/>
      <c r="FHD48" s="14"/>
      <c r="FHE48" s="14"/>
      <c r="FHF48" s="14"/>
      <c r="FHG48" s="14"/>
      <c r="FHH48" s="14"/>
      <c r="FHI48" s="14"/>
      <c r="FHJ48" s="14"/>
      <c r="FHK48" s="14"/>
      <c r="FHL48" s="14"/>
      <c r="FHM48" s="14"/>
      <c r="FHN48" s="14"/>
      <c r="FHO48" s="14"/>
      <c r="FHP48" s="14"/>
      <c r="FHQ48" s="14"/>
      <c r="FHR48" s="14"/>
      <c r="FHS48" s="14"/>
      <c r="FHT48" s="14"/>
      <c r="FHU48" s="14"/>
      <c r="FHV48" s="14"/>
      <c r="FHW48" s="14"/>
      <c r="FHX48" s="14"/>
      <c r="FHY48" s="14"/>
      <c r="FHZ48" s="14"/>
      <c r="FIA48" s="14"/>
      <c r="FIB48" s="14"/>
      <c r="FIC48" s="14"/>
      <c r="FID48" s="14"/>
      <c r="FIE48" s="14"/>
      <c r="FIF48" s="14"/>
      <c r="FIG48" s="14"/>
      <c r="FIH48" s="14"/>
      <c r="FII48" s="14"/>
      <c r="FIJ48" s="14"/>
      <c r="FIK48" s="14"/>
      <c r="FIL48" s="14"/>
      <c r="FIM48" s="14"/>
      <c r="FIN48" s="14"/>
      <c r="FIO48" s="14"/>
      <c r="FIP48" s="14"/>
      <c r="FIQ48" s="14"/>
      <c r="FIR48" s="14"/>
      <c r="FIS48" s="14"/>
      <c r="FIT48" s="14"/>
      <c r="FIU48" s="14"/>
      <c r="FIV48" s="14"/>
      <c r="FIW48" s="14"/>
      <c r="FIX48" s="14"/>
      <c r="FIY48" s="14"/>
      <c r="FIZ48" s="14"/>
      <c r="FJA48" s="14"/>
      <c r="FJB48" s="14"/>
      <c r="FJC48" s="14"/>
      <c r="FJD48" s="14"/>
      <c r="FJE48" s="14"/>
      <c r="FJF48" s="14"/>
      <c r="FJG48" s="14"/>
      <c r="FJH48" s="14"/>
      <c r="FJI48" s="14"/>
      <c r="FJJ48" s="14"/>
      <c r="FJK48" s="14"/>
      <c r="FJL48" s="14"/>
      <c r="FJM48" s="14"/>
      <c r="FJN48" s="14"/>
      <c r="FJO48" s="14"/>
      <c r="FJP48" s="14"/>
      <c r="FJQ48" s="14"/>
      <c r="FJR48" s="14"/>
      <c r="FJS48" s="14"/>
      <c r="FJT48" s="14"/>
      <c r="FJU48" s="14"/>
      <c r="FJV48" s="14"/>
      <c r="FJW48" s="14"/>
      <c r="FJX48" s="14"/>
      <c r="FJY48" s="14"/>
      <c r="FJZ48" s="14"/>
      <c r="FKA48" s="14"/>
      <c r="FKB48" s="14"/>
      <c r="FKC48" s="14"/>
      <c r="FKD48" s="14"/>
      <c r="FKE48" s="14"/>
      <c r="FKF48" s="14"/>
      <c r="FKG48" s="14"/>
      <c r="FKH48" s="14"/>
      <c r="FKI48" s="14"/>
      <c r="FKJ48" s="14"/>
      <c r="FKK48" s="14"/>
      <c r="FKL48" s="14"/>
      <c r="FKM48" s="14"/>
      <c r="FKN48" s="14"/>
      <c r="FKO48" s="14"/>
      <c r="FKP48" s="14"/>
      <c r="FKQ48" s="14"/>
      <c r="FKR48" s="14"/>
      <c r="FKS48" s="14"/>
      <c r="FKT48" s="14"/>
      <c r="FKU48" s="14"/>
      <c r="FKV48" s="14"/>
      <c r="FKW48" s="14"/>
      <c r="FKX48" s="14"/>
      <c r="FKY48" s="14"/>
      <c r="FKZ48" s="14"/>
      <c r="FLA48" s="14"/>
      <c r="FLB48" s="14"/>
      <c r="FLC48" s="14"/>
      <c r="FLD48" s="14"/>
      <c r="FLE48" s="14"/>
      <c r="FLF48" s="14"/>
      <c r="FLG48" s="14"/>
      <c r="FLH48" s="14"/>
      <c r="FLI48" s="14"/>
      <c r="FLJ48" s="14"/>
      <c r="FLK48" s="14"/>
      <c r="FLL48" s="14"/>
      <c r="FLM48" s="14"/>
      <c r="FLN48" s="14"/>
      <c r="FLO48" s="14"/>
      <c r="FLP48" s="14"/>
      <c r="FLQ48" s="14"/>
      <c r="FLR48" s="14"/>
      <c r="FLS48" s="14"/>
      <c r="FLT48" s="14"/>
      <c r="FLU48" s="14"/>
      <c r="FLV48" s="14"/>
      <c r="FLW48" s="14"/>
      <c r="FLX48" s="14"/>
      <c r="FLY48" s="14"/>
      <c r="FLZ48" s="14"/>
      <c r="FMA48" s="14"/>
      <c r="FMB48" s="14"/>
      <c r="FMC48" s="14"/>
      <c r="FMD48" s="14"/>
      <c r="FME48" s="14"/>
      <c r="FMF48" s="14"/>
      <c r="FMG48" s="14"/>
      <c r="FMH48" s="14"/>
      <c r="FMI48" s="14"/>
      <c r="FMJ48" s="14"/>
      <c r="FMK48" s="14"/>
      <c r="FML48" s="14"/>
      <c r="FMM48" s="14"/>
      <c r="FMN48" s="14"/>
      <c r="FMO48" s="14"/>
      <c r="FMP48" s="14"/>
      <c r="FMQ48" s="14"/>
      <c r="FMR48" s="14"/>
      <c r="FMS48" s="14"/>
      <c r="FMT48" s="14"/>
      <c r="FMU48" s="14"/>
      <c r="FMV48" s="14"/>
      <c r="FMW48" s="14"/>
      <c r="FMX48" s="14"/>
      <c r="FMY48" s="14"/>
      <c r="FMZ48" s="14"/>
      <c r="FNA48" s="14"/>
      <c r="FNB48" s="14"/>
      <c r="FNC48" s="14"/>
      <c r="FND48" s="14"/>
      <c r="FNE48" s="14"/>
      <c r="FNF48" s="14"/>
      <c r="FNG48" s="14"/>
      <c r="FNH48" s="14"/>
      <c r="FNI48" s="14"/>
      <c r="FNJ48" s="14"/>
      <c r="FNK48" s="14"/>
      <c r="FNL48" s="14"/>
      <c r="FNM48" s="14"/>
      <c r="FNN48" s="14"/>
      <c r="FNO48" s="14"/>
      <c r="FNP48" s="14"/>
      <c r="FNQ48" s="14"/>
      <c r="FNR48" s="14"/>
      <c r="FNS48" s="14"/>
      <c r="FNT48" s="14"/>
      <c r="FNU48" s="14"/>
      <c r="FNV48" s="14"/>
      <c r="FNW48" s="14"/>
      <c r="FNX48" s="14"/>
      <c r="FNY48" s="14"/>
      <c r="FNZ48" s="14"/>
      <c r="FOA48" s="14"/>
      <c r="FOB48" s="14"/>
      <c r="FOC48" s="14"/>
      <c r="FOD48" s="14"/>
      <c r="FOE48" s="14"/>
      <c r="FOF48" s="14"/>
      <c r="FOG48" s="14"/>
      <c r="FOH48" s="14"/>
      <c r="FOI48" s="14"/>
      <c r="FOJ48" s="14"/>
      <c r="FOK48" s="14"/>
      <c r="FOL48" s="14"/>
      <c r="FOM48" s="14"/>
      <c r="FON48" s="14"/>
      <c r="FOO48" s="14"/>
      <c r="FOP48" s="14"/>
      <c r="FOQ48" s="14"/>
      <c r="FOR48" s="14"/>
      <c r="FOS48" s="14"/>
      <c r="FOT48" s="14"/>
      <c r="FOU48" s="14"/>
      <c r="FOV48" s="14"/>
      <c r="FOW48" s="14"/>
      <c r="FOX48" s="14"/>
      <c r="FOY48" s="14"/>
      <c r="FOZ48" s="14"/>
      <c r="FPA48" s="14"/>
      <c r="FPB48" s="14"/>
      <c r="FPC48" s="14"/>
      <c r="FPD48" s="14"/>
      <c r="FPE48" s="14"/>
      <c r="FPF48" s="14"/>
      <c r="FPG48" s="14"/>
      <c r="FPH48" s="14"/>
      <c r="FPI48" s="14"/>
      <c r="FPJ48" s="14"/>
      <c r="FPK48" s="14"/>
      <c r="FPL48" s="14"/>
      <c r="FPM48" s="14"/>
      <c r="FPN48" s="14"/>
      <c r="FPO48" s="14"/>
      <c r="FPP48" s="14"/>
      <c r="FPQ48" s="14"/>
      <c r="FPR48" s="14"/>
      <c r="FPS48" s="14"/>
      <c r="FPT48" s="14"/>
      <c r="FPU48" s="14"/>
      <c r="FPV48" s="14"/>
      <c r="FPW48" s="14"/>
      <c r="FPX48" s="14"/>
      <c r="FPY48" s="14"/>
      <c r="FPZ48" s="14"/>
      <c r="FQA48" s="14"/>
      <c r="FQB48" s="14"/>
      <c r="FQC48" s="14"/>
      <c r="FQD48" s="14"/>
      <c r="FQE48" s="14"/>
      <c r="FQF48" s="14"/>
      <c r="FQG48" s="14"/>
      <c r="FQH48" s="14"/>
      <c r="FQI48" s="14"/>
      <c r="FQJ48" s="14"/>
      <c r="FQK48" s="14"/>
      <c r="FQL48" s="14"/>
      <c r="FQM48" s="14"/>
      <c r="FQN48" s="14"/>
      <c r="FQO48" s="14"/>
      <c r="FQP48" s="14"/>
      <c r="FQQ48" s="14"/>
      <c r="FQR48" s="14"/>
      <c r="FQS48" s="14"/>
      <c r="FQT48" s="14"/>
      <c r="FQU48" s="14"/>
      <c r="FQV48" s="14"/>
      <c r="FQW48" s="14"/>
      <c r="FQX48" s="14"/>
      <c r="FQY48" s="14"/>
      <c r="FQZ48" s="14"/>
      <c r="FRA48" s="14"/>
      <c r="FRB48" s="14"/>
      <c r="FRC48" s="14"/>
      <c r="FRD48" s="14"/>
      <c r="FRE48" s="14"/>
      <c r="FRF48" s="14"/>
      <c r="FRG48" s="14"/>
      <c r="FRH48" s="14"/>
      <c r="FRI48" s="14"/>
      <c r="FRJ48" s="14"/>
      <c r="FRK48" s="14"/>
      <c r="FRL48" s="14"/>
      <c r="FRM48" s="14"/>
      <c r="FRN48" s="14"/>
      <c r="FRO48" s="14"/>
      <c r="FRP48" s="14"/>
      <c r="FRQ48" s="14"/>
      <c r="FRR48" s="14"/>
      <c r="FRS48" s="14"/>
      <c r="FRT48" s="14"/>
      <c r="FRU48" s="14"/>
      <c r="FRV48" s="14"/>
      <c r="FRW48" s="14"/>
      <c r="FRX48" s="14"/>
      <c r="FRY48" s="14"/>
      <c r="FRZ48" s="14"/>
      <c r="FSA48" s="14"/>
      <c r="FSB48" s="14"/>
      <c r="FSC48" s="14"/>
      <c r="FSD48" s="14"/>
      <c r="FSE48" s="14"/>
      <c r="FSF48" s="14"/>
      <c r="FSG48" s="14"/>
      <c r="FSH48" s="14"/>
      <c r="FSI48" s="14"/>
      <c r="FSJ48" s="14"/>
      <c r="FSK48" s="14"/>
      <c r="FSL48" s="14"/>
      <c r="FSM48" s="14"/>
      <c r="FSN48" s="14"/>
      <c r="FSO48" s="14"/>
      <c r="FSP48" s="14"/>
      <c r="FSQ48" s="14"/>
      <c r="FSR48" s="14"/>
      <c r="FSS48" s="14"/>
      <c r="FST48" s="14"/>
      <c r="FSU48" s="14"/>
      <c r="FSV48" s="14"/>
      <c r="FSW48" s="14"/>
      <c r="FSX48" s="14"/>
      <c r="FSY48" s="14"/>
      <c r="FSZ48" s="14"/>
      <c r="FTA48" s="14"/>
      <c r="FTB48" s="14"/>
      <c r="FTC48" s="14"/>
      <c r="FTD48" s="14"/>
      <c r="FTE48" s="14"/>
      <c r="FTF48" s="14"/>
      <c r="FTG48" s="14"/>
      <c r="FTH48" s="14"/>
      <c r="FTI48" s="14"/>
      <c r="FTJ48" s="14"/>
      <c r="FTK48" s="14"/>
      <c r="FTL48" s="14"/>
      <c r="FTM48" s="14"/>
      <c r="FTN48" s="14"/>
      <c r="FTO48" s="14"/>
      <c r="FTP48" s="14"/>
      <c r="FTQ48" s="14"/>
      <c r="FTR48" s="14"/>
      <c r="FTS48" s="14"/>
      <c r="FTT48" s="14"/>
      <c r="FTU48" s="14"/>
      <c r="FTV48" s="14"/>
      <c r="FTW48" s="14"/>
      <c r="FTX48" s="14"/>
      <c r="FTY48" s="14"/>
      <c r="FTZ48" s="14"/>
      <c r="FUA48" s="14"/>
      <c r="FUB48" s="14"/>
      <c r="FUC48" s="14"/>
      <c r="FUD48" s="14"/>
      <c r="FUE48" s="14"/>
      <c r="FUF48" s="14"/>
      <c r="FUG48" s="14"/>
      <c r="FUH48" s="14"/>
      <c r="FUI48" s="14"/>
      <c r="FUJ48" s="14"/>
      <c r="FUK48" s="14"/>
      <c r="FUL48" s="14"/>
      <c r="FUM48" s="14"/>
      <c r="FUN48" s="14"/>
      <c r="FUO48" s="14"/>
      <c r="FUP48" s="14"/>
      <c r="FUQ48" s="14"/>
      <c r="FUR48" s="14"/>
      <c r="FUS48" s="14"/>
      <c r="FUT48" s="14"/>
      <c r="FUU48" s="14"/>
      <c r="FUV48" s="14"/>
      <c r="FUW48" s="14"/>
      <c r="FUX48" s="14"/>
      <c r="FUY48" s="14"/>
      <c r="FUZ48" s="14"/>
      <c r="FVA48" s="14"/>
      <c r="FVB48" s="14"/>
      <c r="FVC48" s="14"/>
      <c r="FVD48" s="14"/>
      <c r="FVE48" s="14"/>
      <c r="FVF48" s="14"/>
      <c r="FVG48" s="14"/>
      <c r="FVH48" s="14"/>
      <c r="FVI48" s="14"/>
      <c r="FVJ48" s="14"/>
      <c r="FVK48" s="14"/>
      <c r="FVL48" s="14"/>
      <c r="FVM48" s="14"/>
      <c r="FVN48" s="14"/>
      <c r="FVO48" s="14"/>
      <c r="FVP48" s="14"/>
      <c r="FVQ48" s="14"/>
      <c r="FVR48" s="14"/>
      <c r="FVS48" s="14"/>
      <c r="FVT48" s="14"/>
      <c r="FVU48" s="14"/>
      <c r="FVV48" s="14"/>
      <c r="FVW48" s="14"/>
      <c r="FVX48" s="14"/>
      <c r="FVY48" s="14"/>
      <c r="FVZ48" s="14"/>
      <c r="FWA48" s="14"/>
      <c r="FWB48" s="14"/>
      <c r="FWC48" s="14"/>
      <c r="FWD48" s="14"/>
      <c r="FWE48" s="14"/>
      <c r="FWF48" s="14"/>
      <c r="FWG48" s="14"/>
      <c r="FWH48" s="14"/>
      <c r="FWI48" s="14"/>
      <c r="FWJ48" s="14"/>
      <c r="FWK48" s="14"/>
      <c r="FWL48" s="14"/>
      <c r="FWM48" s="14"/>
      <c r="FWN48" s="14"/>
      <c r="FWO48" s="14"/>
      <c r="FWP48" s="14"/>
      <c r="FWQ48" s="14"/>
      <c r="FWR48" s="14"/>
      <c r="FWS48" s="14"/>
      <c r="FWT48" s="14"/>
      <c r="FWU48" s="14"/>
      <c r="FWV48" s="14"/>
      <c r="FWW48" s="14"/>
      <c r="FWX48" s="14"/>
      <c r="FWY48" s="14"/>
      <c r="FWZ48" s="14"/>
      <c r="FXA48" s="14"/>
      <c r="FXB48" s="14"/>
      <c r="FXC48" s="14"/>
      <c r="FXD48" s="14"/>
      <c r="FXE48" s="14"/>
      <c r="FXF48" s="14"/>
      <c r="FXG48" s="14"/>
      <c r="FXH48" s="14"/>
      <c r="FXI48" s="14"/>
      <c r="FXJ48" s="14"/>
      <c r="FXK48" s="14"/>
      <c r="FXL48" s="14"/>
      <c r="FXM48" s="14"/>
      <c r="FXN48" s="14"/>
      <c r="FXO48" s="14"/>
      <c r="FXP48" s="14"/>
      <c r="FXQ48" s="14"/>
      <c r="FXR48" s="14"/>
      <c r="FXS48" s="14"/>
      <c r="FXT48" s="14"/>
      <c r="FXU48" s="14"/>
      <c r="FXV48" s="14"/>
      <c r="FXW48" s="14"/>
      <c r="FXX48" s="14"/>
      <c r="FXY48" s="14"/>
      <c r="FXZ48" s="14"/>
      <c r="FYA48" s="14"/>
      <c r="FYB48" s="14"/>
      <c r="FYC48" s="14"/>
      <c r="FYD48" s="14"/>
      <c r="FYE48" s="14"/>
      <c r="FYF48" s="14"/>
      <c r="FYG48" s="14"/>
      <c r="FYH48" s="14"/>
      <c r="FYI48" s="14"/>
      <c r="FYJ48" s="14"/>
      <c r="FYK48" s="14"/>
      <c r="FYL48" s="14"/>
      <c r="FYM48" s="14"/>
      <c r="FYN48" s="14"/>
      <c r="FYO48" s="14"/>
      <c r="FYP48" s="14"/>
      <c r="FYQ48" s="14"/>
      <c r="FYR48" s="14"/>
      <c r="FYS48" s="14"/>
      <c r="FYT48" s="14"/>
      <c r="FYU48" s="14"/>
      <c r="FYV48" s="14"/>
      <c r="FYW48" s="14"/>
      <c r="FYX48" s="14"/>
      <c r="FYY48" s="14"/>
      <c r="FYZ48" s="14"/>
      <c r="FZA48" s="14"/>
      <c r="FZB48" s="14"/>
      <c r="FZC48" s="14"/>
      <c r="FZD48" s="14"/>
      <c r="FZE48" s="14"/>
      <c r="FZF48" s="14"/>
      <c r="FZG48" s="14"/>
      <c r="FZH48" s="14"/>
      <c r="FZI48" s="14"/>
      <c r="FZJ48" s="14"/>
      <c r="FZK48" s="14"/>
      <c r="FZL48" s="14"/>
      <c r="FZM48" s="14"/>
      <c r="FZN48" s="14"/>
      <c r="FZO48" s="14"/>
      <c r="FZP48" s="14"/>
      <c r="FZQ48" s="14"/>
      <c r="FZR48" s="14"/>
      <c r="FZS48" s="14"/>
      <c r="FZT48" s="14"/>
      <c r="FZU48" s="14"/>
      <c r="FZV48" s="14"/>
      <c r="FZW48" s="14"/>
      <c r="FZX48" s="14"/>
      <c r="FZY48" s="14"/>
      <c r="FZZ48" s="14"/>
      <c r="GAA48" s="14"/>
      <c r="GAB48" s="14"/>
      <c r="GAC48" s="14"/>
      <c r="GAD48" s="14"/>
      <c r="GAE48" s="14"/>
      <c r="GAF48" s="14"/>
      <c r="GAG48" s="14"/>
      <c r="GAH48" s="14"/>
      <c r="GAI48" s="14"/>
      <c r="GAJ48" s="14"/>
      <c r="GAK48" s="14"/>
      <c r="GAL48" s="14"/>
      <c r="GAM48" s="14"/>
      <c r="GAN48" s="14"/>
      <c r="GAO48" s="14"/>
      <c r="GAP48" s="14"/>
      <c r="GAQ48" s="14"/>
      <c r="GAR48" s="14"/>
      <c r="GAS48" s="14"/>
      <c r="GAT48" s="14"/>
      <c r="GAU48" s="14"/>
      <c r="GAV48" s="14"/>
      <c r="GAW48" s="14"/>
      <c r="GAX48" s="14"/>
      <c r="GAY48" s="14"/>
      <c r="GAZ48" s="14"/>
      <c r="GBA48" s="14"/>
      <c r="GBB48" s="14"/>
      <c r="GBC48" s="14"/>
      <c r="GBD48" s="14"/>
      <c r="GBE48" s="14"/>
      <c r="GBF48" s="14"/>
      <c r="GBG48" s="14"/>
      <c r="GBH48" s="14"/>
      <c r="GBI48" s="14"/>
      <c r="GBJ48" s="14"/>
      <c r="GBK48" s="14"/>
      <c r="GBL48" s="14"/>
      <c r="GBM48" s="14"/>
      <c r="GBN48" s="14"/>
      <c r="GBO48" s="14"/>
      <c r="GBP48" s="14"/>
      <c r="GBQ48" s="14"/>
      <c r="GBR48" s="14"/>
      <c r="GBS48" s="14"/>
      <c r="GBT48" s="14"/>
      <c r="GBU48" s="14"/>
      <c r="GBV48" s="14"/>
      <c r="GBW48" s="14"/>
      <c r="GBX48" s="14"/>
      <c r="GBY48" s="14"/>
      <c r="GBZ48" s="14"/>
      <c r="GCA48" s="14"/>
      <c r="GCB48" s="14"/>
      <c r="GCC48" s="14"/>
      <c r="GCD48" s="14"/>
      <c r="GCE48" s="14"/>
      <c r="GCF48" s="14"/>
      <c r="GCG48" s="14"/>
      <c r="GCH48" s="14"/>
      <c r="GCI48" s="14"/>
      <c r="GCJ48" s="14"/>
      <c r="GCK48" s="14"/>
      <c r="GCL48" s="14"/>
      <c r="GCM48" s="14"/>
      <c r="GCN48" s="14"/>
      <c r="GCO48" s="14"/>
      <c r="GCP48" s="14"/>
      <c r="GCQ48" s="14"/>
      <c r="GCR48" s="14"/>
      <c r="GCS48" s="14"/>
      <c r="GCT48" s="14"/>
      <c r="GCU48" s="14"/>
      <c r="GCV48" s="14"/>
      <c r="GCW48" s="14"/>
      <c r="GCX48" s="14"/>
      <c r="GCY48" s="14"/>
      <c r="GCZ48" s="14"/>
      <c r="GDA48" s="14"/>
      <c r="GDB48" s="14"/>
      <c r="GDC48" s="14"/>
      <c r="GDD48" s="14"/>
      <c r="GDE48" s="14"/>
      <c r="GDF48" s="14"/>
      <c r="GDG48" s="14"/>
      <c r="GDH48" s="14"/>
      <c r="GDI48" s="14"/>
      <c r="GDJ48" s="14"/>
      <c r="GDK48" s="14"/>
      <c r="GDL48" s="14"/>
      <c r="GDM48" s="14"/>
      <c r="GDN48" s="14"/>
      <c r="GDO48" s="14"/>
      <c r="GDP48" s="14"/>
      <c r="GDQ48" s="14"/>
      <c r="GDR48" s="14"/>
      <c r="GDS48" s="14"/>
      <c r="GDT48" s="14"/>
      <c r="GDU48" s="14"/>
      <c r="GDV48" s="14"/>
      <c r="GDW48" s="14"/>
      <c r="GDX48" s="14"/>
      <c r="GDY48" s="14"/>
      <c r="GDZ48" s="14"/>
      <c r="GEA48" s="14"/>
      <c r="GEB48" s="14"/>
      <c r="GEC48" s="14"/>
      <c r="GED48" s="14"/>
      <c r="GEE48" s="14"/>
      <c r="GEF48" s="14"/>
      <c r="GEG48" s="14"/>
      <c r="GEH48" s="14"/>
      <c r="GEI48" s="14"/>
      <c r="GEJ48" s="14"/>
      <c r="GEK48" s="14"/>
      <c r="GEL48" s="14"/>
      <c r="GEM48" s="14"/>
      <c r="GEN48" s="14"/>
      <c r="GEO48" s="14"/>
      <c r="GEP48" s="14"/>
      <c r="GEQ48" s="14"/>
      <c r="GER48" s="14"/>
      <c r="GES48" s="14"/>
      <c r="GET48" s="14"/>
      <c r="GEU48" s="14"/>
      <c r="GEV48" s="14"/>
      <c r="GEW48" s="14"/>
      <c r="GEX48" s="14"/>
      <c r="GEY48" s="14"/>
      <c r="GEZ48" s="14"/>
      <c r="GFA48" s="14"/>
      <c r="GFB48" s="14"/>
      <c r="GFC48" s="14"/>
      <c r="GFD48" s="14"/>
      <c r="GFE48" s="14"/>
      <c r="GFF48" s="14"/>
      <c r="GFG48" s="14"/>
      <c r="GFH48" s="14"/>
      <c r="GFI48" s="14"/>
      <c r="GFJ48" s="14"/>
      <c r="GFK48" s="14"/>
      <c r="GFL48" s="14"/>
      <c r="GFM48" s="14"/>
      <c r="GFN48" s="14"/>
      <c r="GFO48" s="14"/>
      <c r="GFP48" s="14"/>
      <c r="GFQ48" s="14"/>
      <c r="GFR48" s="14"/>
      <c r="GFS48" s="14"/>
      <c r="GFT48" s="14"/>
      <c r="GFU48" s="14"/>
      <c r="GFV48" s="14"/>
      <c r="GFW48" s="14"/>
      <c r="GFX48" s="14"/>
      <c r="GFY48" s="14"/>
      <c r="GFZ48" s="14"/>
      <c r="GGA48" s="14"/>
      <c r="GGB48" s="14"/>
      <c r="GGC48" s="14"/>
      <c r="GGD48" s="14"/>
      <c r="GGE48" s="14"/>
      <c r="GGF48" s="14"/>
      <c r="GGG48" s="14"/>
      <c r="GGH48" s="14"/>
      <c r="GGI48" s="14"/>
      <c r="GGJ48" s="14"/>
      <c r="GGK48" s="14"/>
      <c r="GGL48" s="14"/>
      <c r="GGM48" s="14"/>
      <c r="GGN48" s="14"/>
      <c r="GGO48" s="14"/>
      <c r="GGP48" s="14"/>
      <c r="GGQ48" s="14"/>
      <c r="GGR48" s="14"/>
      <c r="GGS48" s="14"/>
      <c r="GGT48" s="14"/>
      <c r="GGU48" s="14"/>
      <c r="GGV48" s="14"/>
      <c r="GGW48" s="14"/>
      <c r="GGX48" s="14"/>
      <c r="GGY48" s="14"/>
      <c r="GGZ48" s="14"/>
      <c r="GHA48" s="14"/>
      <c r="GHB48" s="14"/>
      <c r="GHC48" s="14"/>
      <c r="GHD48" s="14"/>
      <c r="GHE48" s="14"/>
      <c r="GHF48" s="14"/>
      <c r="GHG48" s="14"/>
      <c r="GHH48" s="14"/>
      <c r="GHI48" s="14"/>
      <c r="GHJ48" s="14"/>
      <c r="GHK48" s="14"/>
      <c r="GHL48" s="14"/>
      <c r="GHM48" s="14"/>
      <c r="GHN48" s="14"/>
      <c r="GHO48" s="14"/>
      <c r="GHP48" s="14"/>
      <c r="GHQ48" s="14"/>
      <c r="GHR48" s="14"/>
      <c r="GHS48" s="14"/>
      <c r="GHT48" s="14"/>
      <c r="GHU48" s="14"/>
      <c r="GHV48" s="14"/>
      <c r="GHW48" s="14"/>
      <c r="GHX48" s="14"/>
      <c r="GHY48" s="14"/>
      <c r="GHZ48" s="14"/>
      <c r="GIA48" s="14"/>
      <c r="GIB48" s="14"/>
      <c r="GIC48" s="14"/>
      <c r="GID48" s="14"/>
      <c r="GIE48" s="14"/>
      <c r="GIF48" s="14"/>
      <c r="GIG48" s="14"/>
      <c r="GIH48" s="14"/>
      <c r="GII48" s="14"/>
      <c r="GIJ48" s="14"/>
      <c r="GIK48" s="14"/>
      <c r="GIL48" s="14"/>
      <c r="GIM48" s="14"/>
      <c r="GIN48" s="14"/>
      <c r="GIO48" s="14"/>
      <c r="GIP48" s="14"/>
      <c r="GIQ48" s="14"/>
      <c r="GIR48" s="14"/>
      <c r="GIS48" s="14"/>
      <c r="GIT48" s="14"/>
      <c r="GIU48" s="14"/>
      <c r="GIV48" s="14"/>
      <c r="GIW48" s="14"/>
      <c r="GIX48" s="14"/>
      <c r="GIY48" s="14"/>
      <c r="GIZ48" s="14"/>
      <c r="GJA48" s="14"/>
      <c r="GJB48" s="14"/>
      <c r="GJC48" s="14"/>
      <c r="GJD48" s="14"/>
      <c r="GJE48" s="14"/>
      <c r="GJF48" s="14"/>
      <c r="GJG48" s="14"/>
      <c r="GJH48" s="14"/>
      <c r="GJI48" s="14"/>
      <c r="GJJ48" s="14"/>
      <c r="GJK48" s="14"/>
      <c r="GJL48" s="14"/>
      <c r="GJM48" s="14"/>
      <c r="GJN48" s="14"/>
      <c r="GJO48" s="14"/>
      <c r="GJP48" s="14"/>
      <c r="GJQ48" s="14"/>
      <c r="GJR48" s="14"/>
      <c r="GJS48" s="14"/>
      <c r="GJT48" s="14"/>
      <c r="GJU48" s="14"/>
      <c r="GJV48" s="14"/>
      <c r="GJW48" s="14"/>
      <c r="GJX48" s="14"/>
      <c r="GJY48" s="14"/>
      <c r="GJZ48" s="14"/>
      <c r="GKA48" s="14"/>
      <c r="GKB48" s="14"/>
      <c r="GKC48" s="14"/>
      <c r="GKD48" s="14"/>
      <c r="GKE48" s="14"/>
      <c r="GKF48" s="14"/>
      <c r="GKG48" s="14"/>
      <c r="GKH48" s="14"/>
      <c r="GKI48" s="14"/>
      <c r="GKJ48" s="14"/>
      <c r="GKK48" s="14"/>
      <c r="GKL48" s="14"/>
      <c r="GKM48" s="14"/>
      <c r="GKN48" s="14"/>
      <c r="GKO48" s="14"/>
      <c r="GKP48" s="14"/>
      <c r="GKQ48" s="14"/>
      <c r="GKR48" s="14"/>
      <c r="GKS48" s="14"/>
      <c r="GKT48" s="14"/>
      <c r="GKU48" s="14"/>
      <c r="GKV48" s="14"/>
      <c r="GKW48" s="14"/>
      <c r="GKX48" s="14"/>
      <c r="GKY48" s="14"/>
      <c r="GKZ48" s="14"/>
      <c r="GLA48" s="14"/>
      <c r="GLB48" s="14"/>
      <c r="GLC48" s="14"/>
      <c r="GLD48" s="14"/>
      <c r="GLE48" s="14"/>
      <c r="GLF48" s="14"/>
      <c r="GLG48" s="14"/>
      <c r="GLH48" s="14"/>
      <c r="GLI48" s="14"/>
      <c r="GLJ48" s="14"/>
      <c r="GLK48" s="14"/>
      <c r="GLL48" s="14"/>
      <c r="GLM48" s="14"/>
      <c r="GLN48" s="14"/>
      <c r="GLO48" s="14"/>
      <c r="GLP48" s="14"/>
      <c r="GLQ48" s="14"/>
      <c r="GLR48" s="14"/>
      <c r="GLS48" s="14"/>
      <c r="GLT48" s="14"/>
      <c r="GLU48" s="14"/>
      <c r="GLV48" s="14"/>
      <c r="GLW48" s="14"/>
      <c r="GLX48" s="14"/>
      <c r="GLY48" s="14"/>
      <c r="GLZ48" s="14"/>
      <c r="GMA48" s="14"/>
      <c r="GMB48" s="14"/>
      <c r="GMC48" s="14"/>
      <c r="GMD48" s="14"/>
      <c r="GME48" s="14"/>
      <c r="GMF48" s="14"/>
      <c r="GMG48" s="14"/>
      <c r="GMH48" s="14"/>
      <c r="GMI48" s="14"/>
      <c r="GMJ48" s="14"/>
      <c r="GMK48" s="14"/>
      <c r="GML48" s="14"/>
      <c r="GMM48" s="14"/>
      <c r="GMN48" s="14"/>
      <c r="GMO48" s="14"/>
      <c r="GMP48" s="14"/>
      <c r="GMQ48" s="14"/>
      <c r="GMR48" s="14"/>
      <c r="GMS48" s="14"/>
      <c r="GMT48" s="14"/>
      <c r="GMU48" s="14"/>
      <c r="GMV48" s="14"/>
      <c r="GMW48" s="14"/>
      <c r="GMX48" s="14"/>
      <c r="GMY48" s="14"/>
      <c r="GMZ48" s="14"/>
      <c r="GNA48" s="14"/>
      <c r="GNB48" s="14"/>
      <c r="GNC48" s="14"/>
      <c r="GND48" s="14"/>
      <c r="GNE48" s="14"/>
      <c r="GNF48" s="14"/>
      <c r="GNG48" s="14"/>
      <c r="GNH48" s="14"/>
      <c r="GNI48" s="14"/>
      <c r="GNJ48" s="14"/>
      <c r="GNK48" s="14"/>
      <c r="GNL48" s="14"/>
      <c r="GNM48" s="14"/>
      <c r="GNN48" s="14"/>
      <c r="GNO48" s="14"/>
      <c r="GNP48" s="14"/>
      <c r="GNQ48" s="14"/>
      <c r="GNR48" s="14"/>
      <c r="GNS48" s="14"/>
      <c r="GNT48" s="14"/>
      <c r="GNU48" s="14"/>
      <c r="GNV48" s="14"/>
      <c r="GNW48" s="14"/>
      <c r="GNX48" s="14"/>
      <c r="GNY48" s="14"/>
      <c r="GNZ48" s="14"/>
      <c r="GOA48" s="14"/>
      <c r="GOB48" s="14"/>
      <c r="GOC48" s="14"/>
      <c r="GOD48" s="14"/>
      <c r="GOE48" s="14"/>
      <c r="GOF48" s="14"/>
      <c r="GOG48" s="14"/>
      <c r="GOH48" s="14"/>
      <c r="GOI48" s="14"/>
      <c r="GOJ48" s="14"/>
      <c r="GOK48" s="14"/>
      <c r="GOL48" s="14"/>
      <c r="GOM48" s="14"/>
      <c r="GON48" s="14"/>
      <c r="GOO48" s="14"/>
      <c r="GOP48" s="14"/>
      <c r="GOQ48" s="14"/>
      <c r="GOR48" s="14"/>
      <c r="GOS48" s="14"/>
      <c r="GOT48" s="14"/>
      <c r="GOU48" s="14"/>
      <c r="GOV48" s="14"/>
      <c r="GOW48" s="14"/>
      <c r="GOX48" s="14"/>
      <c r="GOY48" s="14"/>
      <c r="GOZ48" s="14"/>
      <c r="GPA48" s="14"/>
      <c r="GPB48" s="14"/>
      <c r="GPC48" s="14"/>
      <c r="GPD48" s="14"/>
      <c r="GPE48" s="14"/>
      <c r="GPF48" s="14"/>
      <c r="GPG48" s="14"/>
      <c r="GPH48" s="14"/>
      <c r="GPI48" s="14"/>
      <c r="GPJ48" s="14"/>
      <c r="GPK48" s="14"/>
      <c r="GPL48" s="14"/>
      <c r="GPM48" s="14"/>
      <c r="GPN48" s="14"/>
      <c r="GPO48" s="14"/>
      <c r="GPP48" s="14"/>
      <c r="GPQ48" s="14"/>
      <c r="GPR48" s="14"/>
      <c r="GPS48" s="14"/>
      <c r="GPT48" s="14"/>
      <c r="GPU48" s="14"/>
      <c r="GPV48" s="14"/>
      <c r="GPW48" s="14"/>
      <c r="GPX48" s="14"/>
      <c r="GPY48" s="14"/>
      <c r="GPZ48" s="14"/>
      <c r="GQA48" s="14"/>
      <c r="GQB48" s="14"/>
      <c r="GQC48" s="14"/>
      <c r="GQD48" s="14"/>
      <c r="GQE48" s="14"/>
      <c r="GQF48" s="14"/>
      <c r="GQG48" s="14"/>
      <c r="GQH48" s="14"/>
      <c r="GQI48" s="14"/>
      <c r="GQJ48" s="14"/>
      <c r="GQK48" s="14"/>
      <c r="GQL48" s="14"/>
      <c r="GQM48" s="14"/>
      <c r="GQN48" s="14"/>
      <c r="GQO48" s="14"/>
      <c r="GQP48" s="14"/>
      <c r="GQQ48" s="14"/>
      <c r="GQR48" s="14"/>
      <c r="GQS48" s="14"/>
      <c r="GQT48" s="14"/>
      <c r="GQU48" s="14"/>
      <c r="GQV48" s="14"/>
      <c r="GQW48" s="14"/>
      <c r="GQX48" s="14"/>
      <c r="GQY48" s="14"/>
      <c r="GQZ48" s="14"/>
      <c r="GRA48" s="14"/>
      <c r="GRB48" s="14"/>
      <c r="GRC48" s="14"/>
      <c r="GRD48" s="14"/>
      <c r="GRE48" s="14"/>
      <c r="GRF48" s="14"/>
      <c r="GRG48" s="14"/>
      <c r="GRH48" s="14"/>
      <c r="GRI48" s="14"/>
      <c r="GRJ48" s="14"/>
      <c r="GRK48" s="14"/>
      <c r="GRL48" s="14"/>
      <c r="GRM48" s="14"/>
      <c r="GRN48" s="14"/>
      <c r="GRO48" s="14"/>
      <c r="GRP48" s="14"/>
      <c r="GRQ48" s="14"/>
      <c r="GRR48" s="14"/>
      <c r="GRS48" s="14"/>
      <c r="GRT48" s="14"/>
      <c r="GRU48" s="14"/>
      <c r="GRV48" s="14"/>
      <c r="GRW48" s="14"/>
      <c r="GRX48" s="14"/>
      <c r="GRY48" s="14"/>
      <c r="GRZ48" s="14"/>
      <c r="GSA48" s="14"/>
      <c r="GSB48" s="14"/>
      <c r="GSC48" s="14"/>
      <c r="GSD48" s="14"/>
      <c r="GSE48" s="14"/>
      <c r="GSF48" s="14"/>
      <c r="GSG48" s="14"/>
      <c r="GSH48" s="14"/>
      <c r="GSI48" s="14"/>
      <c r="GSJ48" s="14"/>
      <c r="GSK48" s="14"/>
      <c r="GSL48" s="14"/>
      <c r="GSM48" s="14"/>
      <c r="GSN48" s="14"/>
      <c r="GSO48" s="14"/>
      <c r="GSP48" s="14"/>
      <c r="GSQ48" s="14"/>
      <c r="GSR48" s="14"/>
      <c r="GSS48" s="14"/>
      <c r="GST48" s="14"/>
      <c r="GSU48" s="14"/>
      <c r="GSV48" s="14"/>
      <c r="GSW48" s="14"/>
      <c r="GSX48" s="14"/>
      <c r="GSY48" s="14"/>
      <c r="GSZ48" s="14"/>
      <c r="GTA48" s="14"/>
      <c r="GTB48" s="14"/>
      <c r="GTC48" s="14"/>
      <c r="GTD48" s="14"/>
      <c r="GTE48" s="14"/>
      <c r="GTF48" s="14"/>
      <c r="GTG48" s="14"/>
      <c r="GTH48" s="14"/>
      <c r="GTI48" s="14"/>
      <c r="GTJ48" s="14"/>
      <c r="GTK48" s="14"/>
      <c r="GTL48" s="14"/>
      <c r="GTM48" s="14"/>
      <c r="GTN48" s="14"/>
      <c r="GTO48" s="14"/>
      <c r="GTP48" s="14"/>
      <c r="GTQ48" s="14"/>
      <c r="GTR48" s="14"/>
      <c r="GTS48" s="14"/>
      <c r="GTT48" s="14"/>
      <c r="GTU48" s="14"/>
      <c r="GTV48" s="14"/>
      <c r="GTW48" s="14"/>
      <c r="GTX48" s="14"/>
      <c r="GTY48" s="14"/>
      <c r="GTZ48" s="14"/>
      <c r="GUA48" s="14"/>
      <c r="GUB48" s="14"/>
      <c r="GUC48" s="14"/>
      <c r="GUD48" s="14"/>
      <c r="GUE48" s="14"/>
      <c r="GUF48" s="14"/>
      <c r="GUG48" s="14"/>
      <c r="GUH48" s="14"/>
      <c r="GUI48" s="14"/>
      <c r="GUJ48" s="14"/>
      <c r="GUK48" s="14"/>
      <c r="GUL48" s="14"/>
      <c r="GUM48" s="14"/>
      <c r="GUN48" s="14"/>
      <c r="GUO48" s="14"/>
      <c r="GUP48" s="14"/>
      <c r="GUQ48" s="14"/>
      <c r="GUR48" s="14"/>
      <c r="GUS48" s="14"/>
      <c r="GUT48" s="14"/>
      <c r="GUU48" s="14"/>
      <c r="GUV48" s="14"/>
      <c r="GUW48" s="14"/>
      <c r="GUX48" s="14"/>
      <c r="GUY48" s="14"/>
      <c r="GUZ48" s="14"/>
      <c r="GVA48" s="14"/>
      <c r="GVB48" s="14"/>
      <c r="GVC48" s="14"/>
      <c r="GVD48" s="14"/>
      <c r="GVE48" s="14"/>
      <c r="GVF48" s="14"/>
      <c r="GVG48" s="14"/>
      <c r="GVH48" s="14"/>
      <c r="GVI48" s="14"/>
      <c r="GVJ48" s="14"/>
      <c r="GVK48" s="14"/>
      <c r="GVL48" s="14"/>
      <c r="GVM48" s="14"/>
      <c r="GVN48" s="14"/>
      <c r="GVO48" s="14"/>
      <c r="GVP48" s="14"/>
      <c r="GVQ48" s="14"/>
      <c r="GVR48" s="14"/>
      <c r="GVS48" s="14"/>
      <c r="GVT48" s="14"/>
      <c r="GVU48" s="14"/>
      <c r="GVV48" s="14"/>
      <c r="GVW48" s="14"/>
      <c r="GVX48" s="14"/>
      <c r="GVY48" s="14"/>
      <c r="GVZ48" s="14"/>
      <c r="GWA48" s="14"/>
      <c r="GWB48" s="14"/>
      <c r="GWC48" s="14"/>
      <c r="GWD48" s="14"/>
      <c r="GWE48" s="14"/>
      <c r="GWF48" s="14"/>
      <c r="GWG48" s="14"/>
      <c r="GWH48" s="14"/>
      <c r="GWI48" s="14"/>
      <c r="GWJ48" s="14"/>
      <c r="GWK48" s="14"/>
      <c r="GWL48" s="14"/>
      <c r="GWM48" s="14"/>
      <c r="GWN48" s="14"/>
      <c r="GWO48" s="14"/>
      <c r="GWP48" s="14"/>
      <c r="GWQ48" s="14"/>
      <c r="GWR48" s="14"/>
      <c r="GWS48" s="14"/>
      <c r="GWT48" s="14"/>
      <c r="GWU48" s="14"/>
      <c r="GWV48" s="14"/>
      <c r="GWW48" s="14"/>
      <c r="GWX48" s="14"/>
      <c r="GWY48" s="14"/>
      <c r="GWZ48" s="14"/>
      <c r="GXA48" s="14"/>
      <c r="GXB48" s="14"/>
      <c r="GXC48" s="14"/>
      <c r="GXD48" s="14"/>
      <c r="GXE48" s="14"/>
      <c r="GXF48" s="14"/>
      <c r="GXG48" s="14"/>
      <c r="GXH48" s="14"/>
      <c r="GXI48" s="14"/>
      <c r="GXJ48" s="14"/>
      <c r="GXK48" s="14"/>
      <c r="GXL48" s="14"/>
      <c r="GXM48" s="14"/>
      <c r="GXN48" s="14"/>
      <c r="GXO48" s="14"/>
      <c r="GXP48" s="14"/>
      <c r="GXQ48" s="14"/>
      <c r="GXR48" s="14"/>
      <c r="GXS48" s="14"/>
      <c r="GXT48" s="14"/>
      <c r="GXU48" s="14"/>
      <c r="GXV48" s="14"/>
      <c r="GXW48" s="14"/>
      <c r="GXX48" s="14"/>
      <c r="GXY48" s="14"/>
      <c r="GXZ48" s="14"/>
      <c r="GYA48" s="14"/>
      <c r="GYB48" s="14"/>
      <c r="GYC48" s="14"/>
      <c r="GYD48" s="14"/>
      <c r="GYE48" s="14"/>
      <c r="GYF48" s="14"/>
      <c r="GYG48" s="14"/>
      <c r="GYH48" s="14"/>
      <c r="GYI48" s="14"/>
      <c r="GYJ48" s="14"/>
      <c r="GYK48" s="14"/>
      <c r="GYL48" s="14"/>
      <c r="GYM48" s="14"/>
      <c r="GYN48" s="14"/>
      <c r="GYO48" s="14"/>
      <c r="GYP48" s="14"/>
      <c r="GYQ48" s="14"/>
      <c r="GYR48" s="14"/>
      <c r="GYS48" s="14"/>
      <c r="GYT48" s="14"/>
      <c r="GYU48" s="14"/>
      <c r="GYV48" s="14"/>
      <c r="GYW48" s="14"/>
      <c r="GYX48" s="14"/>
      <c r="GYY48" s="14"/>
      <c r="GYZ48" s="14"/>
      <c r="GZA48" s="14"/>
      <c r="GZB48" s="14"/>
      <c r="GZC48" s="14"/>
      <c r="GZD48" s="14"/>
      <c r="GZE48" s="14"/>
      <c r="GZF48" s="14"/>
      <c r="GZG48" s="14"/>
      <c r="GZH48" s="14"/>
      <c r="GZI48" s="14"/>
      <c r="GZJ48" s="14"/>
      <c r="GZK48" s="14"/>
      <c r="GZL48" s="14"/>
      <c r="GZM48" s="14"/>
      <c r="GZN48" s="14"/>
      <c r="GZO48" s="14"/>
      <c r="GZP48" s="14"/>
      <c r="GZQ48" s="14"/>
      <c r="GZR48" s="14"/>
      <c r="GZS48" s="14"/>
      <c r="GZT48" s="14"/>
      <c r="GZU48" s="14"/>
      <c r="GZV48" s="14"/>
      <c r="GZW48" s="14"/>
      <c r="GZX48" s="14"/>
      <c r="GZY48" s="14"/>
      <c r="GZZ48" s="14"/>
      <c r="HAA48" s="14"/>
      <c r="HAB48" s="14"/>
      <c r="HAC48" s="14"/>
      <c r="HAD48" s="14"/>
      <c r="HAE48" s="14"/>
      <c r="HAF48" s="14"/>
      <c r="HAG48" s="14"/>
      <c r="HAH48" s="14"/>
      <c r="HAI48" s="14"/>
      <c r="HAJ48" s="14"/>
      <c r="HAK48" s="14"/>
      <c r="HAL48" s="14"/>
      <c r="HAM48" s="14"/>
      <c r="HAN48" s="14"/>
      <c r="HAO48" s="14"/>
      <c r="HAP48" s="14"/>
      <c r="HAQ48" s="14"/>
      <c r="HAR48" s="14"/>
      <c r="HAS48" s="14"/>
      <c r="HAT48" s="14"/>
      <c r="HAU48" s="14"/>
      <c r="HAV48" s="14"/>
      <c r="HAW48" s="14"/>
      <c r="HAX48" s="14"/>
      <c r="HAY48" s="14"/>
      <c r="HAZ48" s="14"/>
      <c r="HBA48" s="14"/>
      <c r="HBB48" s="14"/>
      <c r="HBC48" s="14"/>
      <c r="HBD48" s="14"/>
      <c r="HBE48" s="14"/>
      <c r="HBF48" s="14"/>
      <c r="HBG48" s="14"/>
      <c r="HBH48" s="14"/>
      <c r="HBI48" s="14"/>
      <c r="HBJ48" s="14"/>
      <c r="HBK48" s="14"/>
      <c r="HBL48" s="14"/>
      <c r="HBM48" s="14"/>
      <c r="HBN48" s="14"/>
      <c r="HBO48" s="14"/>
      <c r="HBP48" s="14"/>
      <c r="HBQ48" s="14"/>
      <c r="HBR48" s="14"/>
      <c r="HBS48" s="14"/>
      <c r="HBT48" s="14"/>
      <c r="HBU48" s="14"/>
      <c r="HBV48" s="14"/>
      <c r="HBW48" s="14"/>
      <c r="HBX48" s="14"/>
      <c r="HBY48" s="14"/>
      <c r="HBZ48" s="14"/>
      <c r="HCA48" s="14"/>
      <c r="HCB48" s="14"/>
      <c r="HCC48" s="14"/>
      <c r="HCD48" s="14"/>
      <c r="HCE48" s="14"/>
      <c r="HCF48" s="14"/>
      <c r="HCG48" s="14"/>
      <c r="HCH48" s="14"/>
      <c r="HCI48" s="14"/>
      <c r="HCJ48" s="14"/>
      <c r="HCK48" s="14"/>
      <c r="HCL48" s="14"/>
      <c r="HCM48" s="14"/>
      <c r="HCN48" s="14"/>
      <c r="HCO48" s="14"/>
      <c r="HCP48" s="14"/>
      <c r="HCQ48" s="14"/>
      <c r="HCR48" s="14"/>
      <c r="HCS48" s="14"/>
      <c r="HCT48" s="14"/>
      <c r="HCU48" s="14"/>
      <c r="HCV48" s="14"/>
      <c r="HCW48" s="14"/>
      <c r="HCX48" s="14"/>
      <c r="HCY48" s="14"/>
      <c r="HCZ48" s="14"/>
      <c r="HDA48" s="14"/>
      <c r="HDB48" s="14"/>
      <c r="HDC48" s="14"/>
      <c r="HDD48" s="14"/>
      <c r="HDE48" s="14"/>
      <c r="HDF48" s="14"/>
      <c r="HDG48" s="14"/>
      <c r="HDH48" s="14"/>
      <c r="HDI48" s="14"/>
      <c r="HDJ48" s="14"/>
      <c r="HDK48" s="14"/>
      <c r="HDL48" s="14"/>
      <c r="HDM48" s="14"/>
      <c r="HDN48" s="14"/>
      <c r="HDO48" s="14"/>
      <c r="HDP48" s="14"/>
      <c r="HDQ48" s="14"/>
      <c r="HDR48" s="14"/>
      <c r="HDS48" s="14"/>
      <c r="HDT48" s="14"/>
      <c r="HDU48" s="14"/>
      <c r="HDV48" s="14"/>
      <c r="HDW48" s="14"/>
      <c r="HDX48" s="14"/>
      <c r="HDY48" s="14"/>
      <c r="HDZ48" s="14"/>
      <c r="HEA48" s="14"/>
      <c r="HEB48" s="14"/>
      <c r="HEC48" s="14"/>
      <c r="HED48" s="14"/>
      <c r="HEE48" s="14"/>
      <c r="HEF48" s="14"/>
      <c r="HEG48" s="14"/>
      <c r="HEH48" s="14"/>
      <c r="HEI48" s="14"/>
      <c r="HEJ48" s="14"/>
      <c r="HEK48" s="14"/>
      <c r="HEL48" s="14"/>
      <c r="HEM48" s="14"/>
      <c r="HEN48" s="14"/>
      <c r="HEO48" s="14"/>
      <c r="HEP48" s="14"/>
      <c r="HEQ48" s="14"/>
      <c r="HER48" s="14"/>
      <c r="HES48" s="14"/>
      <c r="HET48" s="14"/>
      <c r="HEU48" s="14"/>
      <c r="HEV48" s="14"/>
      <c r="HEW48" s="14"/>
      <c r="HEX48" s="14"/>
      <c r="HEY48" s="14"/>
      <c r="HEZ48" s="14"/>
      <c r="HFA48" s="14"/>
      <c r="HFB48" s="14"/>
      <c r="HFC48" s="14"/>
      <c r="HFD48" s="14"/>
      <c r="HFE48" s="14"/>
      <c r="HFF48" s="14"/>
      <c r="HFG48" s="14"/>
      <c r="HFH48" s="14"/>
      <c r="HFI48" s="14"/>
      <c r="HFJ48" s="14"/>
      <c r="HFK48" s="14"/>
      <c r="HFL48" s="14"/>
      <c r="HFM48" s="14"/>
      <c r="HFN48" s="14"/>
      <c r="HFO48" s="14"/>
      <c r="HFP48" s="14"/>
      <c r="HFQ48" s="14"/>
      <c r="HFR48" s="14"/>
      <c r="HFS48" s="14"/>
      <c r="HFT48" s="14"/>
      <c r="HFU48" s="14"/>
      <c r="HFV48" s="14"/>
      <c r="HFW48" s="14"/>
      <c r="HFX48" s="14"/>
      <c r="HFY48" s="14"/>
      <c r="HFZ48" s="14"/>
      <c r="HGA48" s="14"/>
      <c r="HGB48" s="14"/>
      <c r="HGC48" s="14"/>
      <c r="HGD48" s="14"/>
      <c r="HGE48" s="14"/>
      <c r="HGF48" s="14"/>
      <c r="HGG48" s="14"/>
      <c r="HGH48" s="14"/>
      <c r="HGI48" s="14"/>
      <c r="HGJ48" s="14"/>
      <c r="HGK48" s="14"/>
      <c r="HGL48" s="14"/>
      <c r="HGM48" s="14"/>
      <c r="HGN48" s="14"/>
      <c r="HGO48" s="14"/>
      <c r="HGP48" s="14"/>
      <c r="HGQ48" s="14"/>
      <c r="HGR48" s="14"/>
      <c r="HGS48" s="14"/>
      <c r="HGT48" s="14"/>
      <c r="HGU48" s="14"/>
      <c r="HGV48" s="14"/>
      <c r="HGW48" s="14"/>
      <c r="HGX48" s="14"/>
      <c r="HGY48" s="14"/>
      <c r="HGZ48" s="14"/>
      <c r="HHA48" s="14"/>
      <c r="HHB48" s="14"/>
      <c r="HHC48" s="14"/>
      <c r="HHD48" s="14"/>
      <c r="HHE48" s="14"/>
      <c r="HHF48" s="14"/>
      <c r="HHG48" s="14"/>
      <c r="HHH48" s="14"/>
      <c r="HHI48" s="14"/>
      <c r="HHJ48" s="14"/>
      <c r="HHK48" s="14"/>
      <c r="HHL48" s="14"/>
      <c r="HHM48" s="14"/>
      <c r="HHN48" s="14"/>
      <c r="HHO48" s="14"/>
      <c r="HHP48" s="14"/>
      <c r="HHQ48" s="14"/>
      <c r="HHR48" s="14"/>
      <c r="HHS48" s="14"/>
      <c r="HHT48" s="14"/>
      <c r="HHU48" s="14"/>
      <c r="HHV48" s="14"/>
      <c r="HHW48" s="14"/>
      <c r="HHX48" s="14"/>
      <c r="HHY48" s="14"/>
      <c r="HHZ48" s="14"/>
      <c r="HIA48" s="14"/>
      <c r="HIB48" s="14"/>
      <c r="HIC48" s="14"/>
      <c r="HID48" s="14"/>
      <c r="HIE48" s="14"/>
      <c r="HIF48" s="14"/>
      <c r="HIG48" s="14"/>
      <c r="HIH48" s="14"/>
      <c r="HII48" s="14"/>
      <c r="HIJ48" s="14"/>
      <c r="HIK48" s="14"/>
      <c r="HIL48" s="14"/>
      <c r="HIM48" s="14"/>
      <c r="HIN48" s="14"/>
      <c r="HIO48" s="14"/>
      <c r="HIP48" s="14"/>
      <c r="HIQ48" s="14"/>
      <c r="HIR48" s="14"/>
      <c r="HIS48" s="14"/>
      <c r="HIT48" s="14"/>
      <c r="HIU48" s="14"/>
      <c r="HIV48" s="14"/>
      <c r="HIW48" s="14"/>
      <c r="HIX48" s="14"/>
      <c r="HIY48" s="14"/>
      <c r="HIZ48" s="14"/>
      <c r="HJA48" s="14"/>
      <c r="HJB48" s="14"/>
      <c r="HJC48" s="14"/>
      <c r="HJD48" s="14"/>
      <c r="HJE48" s="14"/>
      <c r="HJF48" s="14"/>
      <c r="HJG48" s="14"/>
      <c r="HJH48" s="14"/>
      <c r="HJI48" s="14"/>
      <c r="HJJ48" s="14"/>
      <c r="HJK48" s="14"/>
      <c r="HJL48" s="14"/>
      <c r="HJM48" s="14"/>
      <c r="HJN48" s="14"/>
      <c r="HJO48" s="14"/>
      <c r="HJP48" s="14"/>
      <c r="HJQ48" s="14"/>
      <c r="HJR48" s="14"/>
      <c r="HJS48" s="14"/>
      <c r="HJT48" s="14"/>
      <c r="HJU48" s="14"/>
      <c r="HJV48" s="14"/>
      <c r="HJW48" s="14"/>
      <c r="HJX48" s="14"/>
      <c r="HJY48" s="14"/>
      <c r="HJZ48" s="14"/>
      <c r="HKA48" s="14"/>
      <c r="HKB48" s="14"/>
      <c r="HKC48" s="14"/>
      <c r="HKD48" s="14"/>
      <c r="HKE48" s="14"/>
      <c r="HKF48" s="14"/>
      <c r="HKG48" s="14"/>
      <c r="HKH48" s="14"/>
      <c r="HKI48" s="14"/>
      <c r="HKJ48" s="14"/>
      <c r="HKK48" s="14"/>
      <c r="HKL48" s="14"/>
      <c r="HKM48" s="14"/>
      <c r="HKN48" s="14"/>
      <c r="HKO48" s="14"/>
      <c r="HKP48" s="14"/>
      <c r="HKQ48" s="14"/>
      <c r="HKR48" s="14"/>
      <c r="HKS48" s="14"/>
      <c r="HKT48" s="14"/>
      <c r="HKU48" s="14"/>
      <c r="HKV48" s="14"/>
      <c r="HKW48" s="14"/>
      <c r="HKX48" s="14"/>
      <c r="HKY48" s="14"/>
      <c r="HKZ48" s="14"/>
      <c r="HLA48" s="14"/>
      <c r="HLB48" s="14"/>
      <c r="HLC48" s="14"/>
      <c r="HLD48" s="14"/>
      <c r="HLE48" s="14"/>
      <c r="HLF48" s="14"/>
      <c r="HLG48" s="14"/>
      <c r="HLH48" s="14"/>
      <c r="HLI48" s="14"/>
      <c r="HLJ48" s="14"/>
      <c r="HLK48" s="14"/>
      <c r="HLL48" s="14"/>
      <c r="HLM48" s="14"/>
      <c r="HLN48" s="14"/>
      <c r="HLO48" s="14"/>
      <c r="HLP48" s="14"/>
      <c r="HLQ48" s="14"/>
      <c r="HLR48" s="14"/>
      <c r="HLS48" s="14"/>
      <c r="HLT48" s="14"/>
      <c r="HLU48" s="14"/>
      <c r="HLV48" s="14"/>
      <c r="HLW48" s="14"/>
      <c r="HLX48" s="14"/>
      <c r="HLY48" s="14"/>
      <c r="HLZ48" s="14"/>
      <c r="HMA48" s="14"/>
      <c r="HMB48" s="14"/>
      <c r="HMC48" s="14"/>
      <c r="HMD48" s="14"/>
      <c r="HME48" s="14"/>
      <c r="HMF48" s="14"/>
      <c r="HMG48" s="14"/>
      <c r="HMH48" s="14"/>
      <c r="HMI48" s="14"/>
      <c r="HMJ48" s="14"/>
      <c r="HMK48" s="14"/>
      <c r="HML48" s="14"/>
      <c r="HMM48" s="14"/>
      <c r="HMN48" s="14"/>
      <c r="HMO48" s="14"/>
      <c r="HMP48" s="14"/>
      <c r="HMQ48" s="14"/>
      <c r="HMR48" s="14"/>
      <c r="HMS48" s="14"/>
      <c r="HMT48" s="14"/>
      <c r="HMU48" s="14"/>
      <c r="HMV48" s="14"/>
      <c r="HMW48" s="14"/>
      <c r="HMX48" s="14"/>
      <c r="HMY48" s="14"/>
      <c r="HMZ48" s="14"/>
      <c r="HNA48" s="14"/>
      <c r="HNB48" s="14"/>
      <c r="HNC48" s="14"/>
      <c r="HND48" s="14"/>
      <c r="HNE48" s="14"/>
      <c r="HNF48" s="14"/>
      <c r="HNG48" s="14"/>
      <c r="HNH48" s="14"/>
      <c r="HNI48" s="14"/>
      <c r="HNJ48" s="14"/>
      <c r="HNK48" s="14"/>
      <c r="HNL48" s="14"/>
      <c r="HNM48" s="14"/>
      <c r="HNN48" s="14"/>
      <c r="HNO48" s="14"/>
      <c r="HNP48" s="14"/>
      <c r="HNQ48" s="14"/>
      <c r="HNR48" s="14"/>
      <c r="HNS48" s="14"/>
      <c r="HNT48" s="14"/>
      <c r="HNU48" s="14"/>
      <c r="HNV48" s="14"/>
      <c r="HNW48" s="14"/>
      <c r="HNX48" s="14"/>
      <c r="HNY48" s="14"/>
      <c r="HNZ48" s="14"/>
      <c r="HOA48" s="14"/>
      <c r="HOB48" s="14"/>
      <c r="HOC48" s="14"/>
      <c r="HOD48" s="14"/>
      <c r="HOE48" s="14"/>
      <c r="HOF48" s="14"/>
      <c r="HOG48" s="14"/>
      <c r="HOH48" s="14"/>
      <c r="HOI48" s="14"/>
      <c r="HOJ48" s="14"/>
      <c r="HOK48" s="14"/>
      <c r="HOL48" s="14"/>
      <c r="HOM48" s="14"/>
      <c r="HON48" s="14"/>
      <c r="HOO48" s="14"/>
      <c r="HOP48" s="14"/>
      <c r="HOQ48" s="14"/>
      <c r="HOR48" s="14"/>
      <c r="HOS48" s="14"/>
      <c r="HOT48" s="14"/>
      <c r="HOU48" s="14"/>
      <c r="HOV48" s="14"/>
      <c r="HOW48" s="14"/>
      <c r="HOX48" s="14"/>
      <c r="HOY48" s="14"/>
      <c r="HOZ48" s="14"/>
      <c r="HPA48" s="14"/>
      <c r="HPB48" s="14"/>
      <c r="HPC48" s="14"/>
      <c r="HPD48" s="14"/>
      <c r="HPE48" s="14"/>
      <c r="HPF48" s="14"/>
      <c r="HPG48" s="14"/>
      <c r="HPH48" s="14"/>
      <c r="HPI48" s="14"/>
      <c r="HPJ48" s="14"/>
      <c r="HPK48" s="14"/>
      <c r="HPL48" s="14"/>
      <c r="HPM48" s="14"/>
      <c r="HPN48" s="14"/>
      <c r="HPO48" s="14"/>
      <c r="HPP48" s="14"/>
      <c r="HPQ48" s="14"/>
      <c r="HPR48" s="14"/>
      <c r="HPS48" s="14"/>
      <c r="HPT48" s="14"/>
      <c r="HPU48" s="14"/>
      <c r="HPV48" s="14"/>
      <c r="HPW48" s="14"/>
      <c r="HPX48" s="14"/>
      <c r="HPY48" s="14"/>
      <c r="HPZ48" s="14"/>
      <c r="HQA48" s="14"/>
      <c r="HQB48" s="14"/>
      <c r="HQC48" s="14"/>
      <c r="HQD48" s="14"/>
      <c r="HQE48" s="14"/>
      <c r="HQF48" s="14"/>
      <c r="HQG48" s="14"/>
      <c r="HQH48" s="14"/>
      <c r="HQI48" s="14"/>
      <c r="HQJ48" s="14"/>
      <c r="HQK48" s="14"/>
      <c r="HQL48" s="14"/>
      <c r="HQM48" s="14"/>
      <c r="HQN48" s="14"/>
      <c r="HQO48" s="14"/>
      <c r="HQP48" s="14"/>
      <c r="HQQ48" s="14"/>
      <c r="HQR48" s="14"/>
      <c r="HQS48" s="14"/>
      <c r="HQT48" s="14"/>
      <c r="HQU48" s="14"/>
      <c r="HQV48" s="14"/>
      <c r="HQW48" s="14"/>
      <c r="HQX48" s="14"/>
      <c r="HQY48" s="14"/>
      <c r="HQZ48" s="14"/>
      <c r="HRA48" s="14"/>
      <c r="HRB48" s="14"/>
      <c r="HRC48" s="14"/>
      <c r="HRD48" s="14"/>
      <c r="HRE48" s="14"/>
      <c r="HRF48" s="14"/>
      <c r="HRG48" s="14"/>
      <c r="HRH48" s="14"/>
      <c r="HRI48" s="14"/>
      <c r="HRJ48" s="14"/>
      <c r="HRK48" s="14"/>
      <c r="HRL48" s="14"/>
      <c r="HRM48" s="14"/>
      <c r="HRN48" s="14"/>
      <c r="HRO48" s="14"/>
      <c r="HRP48" s="14"/>
      <c r="HRQ48" s="14"/>
      <c r="HRR48" s="14"/>
      <c r="HRS48" s="14"/>
      <c r="HRT48" s="14"/>
      <c r="HRU48" s="14"/>
      <c r="HRV48" s="14"/>
      <c r="HRW48" s="14"/>
      <c r="HRX48" s="14"/>
      <c r="HRY48" s="14"/>
      <c r="HRZ48" s="14"/>
      <c r="HSA48" s="14"/>
      <c r="HSB48" s="14"/>
      <c r="HSC48" s="14"/>
      <c r="HSD48" s="14"/>
      <c r="HSE48" s="14"/>
      <c r="HSF48" s="14"/>
      <c r="HSG48" s="14"/>
      <c r="HSH48" s="14"/>
      <c r="HSI48" s="14"/>
      <c r="HSJ48" s="14"/>
      <c r="HSK48" s="14"/>
      <c r="HSL48" s="14"/>
      <c r="HSM48" s="14"/>
      <c r="HSN48" s="14"/>
      <c r="HSO48" s="14"/>
      <c r="HSP48" s="14"/>
      <c r="HSQ48" s="14"/>
      <c r="HSR48" s="14"/>
      <c r="HSS48" s="14"/>
      <c r="HST48" s="14"/>
      <c r="HSU48" s="14"/>
      <c r="HSV48" s="14"/>
      <c r="HSW48" s="14"/>
      <c r="HSX48" s="14"/>
      <c r="HSY48" s="14"/>
      <c r="HSZ48" s="14"/>
      <c r="HTA48" s="14"/>
      <c r="HTB48" s="14"/>
      <c r="HTC48" s="14"/>
      <c r="HTD48" s="14"/>
      <c r="HTE48" s="14"/>
      <c r="HTF48" s="14"/>
      <c r="HTG48" s="14"/>
      <c r="HTH48" s="14"/>
      <c r="HTI48" s="14"/>
      <c r="HTJ48" s="14"/>
      <c r="HTK48" s="14"/>
      <c r="HTL48" s="14"/>
      <c r="HTM48" s="14"/>
      <c r="HTN48" s="14"/>
      <c r="HTO48" s="14"/>
      <c r="HTP48" s="14"/>
      <c r="HTQ48" s="14"/>
      <c r="HTR48" s="14"/>
      <c r="HTS48" s="14"/>
      <c r="HTT48" s="14"/>
      <c r="HTU48" s="14"/>
      <c r="HTV48" s="14"/>
      <c r="HTW48" s="14"/>
      <c r="HTX48" s="14"/>
      <c r="HTY48" s="14"/>
      <c r="HTZ48" s="14"/>
      <c r="HUA48" s="14"/>
      <c r="HUB48" s="14"/>
      <c r="HUC48" s="14"/>
      <c r="HUD48" s="14"/>
      <c r="HUE48" s="14"/>
      <c r="HUF48" s="14"/>
      <c r="HUG48" s="14"/>
      <c r="HUH48" s="14"/>
      <c r="HUI48" s="14"/>
      <c r="HUJ48" s="14"/>
      <c r="HUK48" s="14"/>
      <c r="HUL48" s="14"/>
      <c r="HUM48" s="14"/>
      <c r="HUN48" s="14"/>
      <c r="HUO48" s="14"/>
      <c r="HUP48" s="14"/>
      <c r="HUQ48" s="14"/>
      <c r="HUR48" s="14"/>
      <c r="HUS48" s="14"/>
      <c r="HUT48" s="14"/>
      <c r="HUU48" s="14"/>
      <c r="HUV48" s="14"/>
      <c r="HUW48" s="14"/>
      <c r="HUX48" s="14"/>
      <c r="HUY48" s="14"/>
      <c r="HUZ48" s="14"/>
      <c r="HVA48" s="14"/>
      <c r="HVB48" s="14"/>
      <c r="HVC48" s="14"/>
      <c r="HVD48" s="14"/>
      <c r="HVE48" s="14"/>
      <c r="HVF48" s="14"/>
      <c r="HVG48" s="14"/>
      <c r="HVH48" s="14"/>
      <c r="HVI48" s="14"/>
      <c r="HVJ48" s="14"/>
      <c r="HVK48" s="14"/>
      <c r="HVL48" s="14"/>
      <c r="HVM48" s="14"/>
      <c r="HVN48" s="14"/>
      <c r="HVO48" s="14"/>
      <c r="HVP48" s="14"/>
      <c r="HVQ48" s="14"/>
      <c r="HVR48" s="14"/>
      <c r="HVS48" s="14"/>
      <c r="HVT48" s="14"/>
      <c r="HVU48" s="14"/>
      <c r="HVV48" s="14"/>
      <c r="HVW48" s="14"/>
      <c r="HVX48" s="14"/>
      <c r="HVY48" s="14"/>
      <c r="HVZ48" s="14"/>
      <c r="HWA48" s="14"/>
      <c r="HWB48" s="14"/>
      <c r="HWC48" s="14"/>
      <c r="HWD48" s="14"/>
      <c r="HWE48" s="14"/>
      <c r="HWF48" s="14"/>
      <c r="HWG48" s="14"/>
      <c r="HWH48" s="14"/>
      <c r="HWI48" s="14"/>
      <c r="HWJ48" s="14"/>
      <c r="HWK48" s="14"/>
      <c r="HWL48" s="14"/>
      <c r="HWM48" s="14"/>
      <c r="HWN48" s="14"/>
      <c r="HWO48" s="14"/>
      <c r="HWP48" s="14"/>
      <c r="HWQ48" s="14"/>
      <c r="HWR48" s="14"/>
      <c r="HWS48" s="14"/>
      <c r="HWT48" s="14"/>
      <c r="HWU48" s="14"/>
      <c r="HWV48" s="14"/>
      <c r="HWW48" s="14"/>
      <c r="HWX48" s="14"/>
      <c r="HWY48" s="14"/>
      <c r="HWZ48" s="14"/>
      <c r="HXA48" s="14"/>
      <c r="HXB48" s="14"/>
      <c r="HXC48" s="14"/>
      <c r="HXD48" s="14"/>
      <c r="HXE48" s="14"/>
      <c r="HXF48" s="14"/>
      <c r="HXG48" s="14"/>
      <c r="HXH48" s="14"/>
      <c r="HXI48" s="14"/>
      <c r="HXJ48" s="14"/>
      <c r="HXK48" s="14"/>
      <c r="HXL48" s="14"/>
      <c r="HXM48" s="14"/>
      <c r="HXN48" s="14"/>
      <c r="HXO48" s="14"/>
      <c r="HXP48" s="14"/>
      <c r="HXQ48" s="14"/>
      <c r="HXR48" s="14"/>
      <c r="HXS48" s="14"/>
      <c r="HXT48" s="14"/>
      <c r="HXU48" s="14"/>
      <c r="HXV48" s="14"/>
      <c r="HXW48" s="14"/>
      <c r="HXX48" s="14"/>
      <c r="HXY48" s="14"/>
      <c r="HXZ48" s="14"/>
      <c r="HYA48" s="14"/>
      <c r="HYB48" s="14"/>
      <c r="HYC48" s="14"/>
      <c r="HYD48" s="14"/>
      <c r="HYE48" s="14"/>
      <c r="HYF48" s="14"/>
      <c r="HYG48" s="14"/>
      <c r="HYH48" s="14"/>
      <c r="HYI48" s="14"/>
      <c r="HYJ48" s="14"/>
      <c r="HYK48" s="14"/>
      <c r="HYL48" s="14"/>
      <c r="HYM48" s="14"/>
      <c r="HYN48" s="14"/>
      <c r="HYO48" s="14"/>
      <c r="HYP48" s="14"/>
      <c r="HYQ48" s="14"/>
      <c r="HYR48" s="14"/>
      <c r="HYS48" s="14"/>
      <c r="HYT48" s="14"/>
      <c r="HYU48" s="14"/>
      <c r="HYV48" s="14"/>
      <c r="HYW48" s="14"/>
      <c r="HYX48" s="14"/>
      <c r="HYY48" s="14"/>
      <c r="HYZ48" s="14"/>
      <c r="HZA48" s="14"/>
      <c r="HZB48" s="14"/>
      <c r="HZC48" s="14"/>
      <c r="HZD48" s="14"/>
      <c r="HZE48" s="14"/>
      <c r="HZF48" s="14"/>
      <c r="HZG48" s="14"/>
      <c r="HZH48" s="14"/>
      <c r="HZI48" s="14"/>
      <c r="HZJ48" s="14"/>
      <c r="HZK48" s="14"/>
      <c r="HZL48" s="14"/>
      <c r="HZM48" s="14"/>
      <c r="HZN48" s="14"/>
      <c r="HZO48" s="14"/>
      <c r="HZP48" s="14"/>
      <c r="HZQ48" s="14"/>
      <c r="HZR48" s="14"/>
      <c r="HZS48" s="14"/>
      <c r="HZT48" s="14"/>
      <c r="HZU48" s="14"/>
      <c r="HZV48" s="14"/>
      <c r="HZW48" s="14"/>
      <c r="HZX48" s="14"/>
      <c r="HZY48" s="14"/>
      <c r="HZZ48" s="14"/>
      <c r="IAA48" s="14"/>
      <c r="IAB48" s="14"/>
      <c r="IAC48" s="14"/>
      <c r="IAD48" s="14"/>
      <c r="IAE48" s="14"/>
      <c r="IAF48" s="14"/>
      <c r="IAG48" s="14"/>
      <c r="IAH48" s="14"/>
      <c r="IAI48" s="14"/>
      <c r="IAJ48" s="14"/>
      <c r="IAK48" s="14"/>
      <c r="IAL48" s="14"/>
      <c r="IAM48" s="14"/>
      <c r="IAN48" s="14"/>
      <c r="IAO48" s="14"/>
      <c r="IAP48" s="14"/>
      <c r="IAQ48" s="14"/>
      <c r="IAR48" s="14"/>
      <c r="IAS48" s="14"/>
      <c r="IAT48" s="14"/>
      <c r="IAU48" s="14"/>
      <c r="IAV48" s="14"/>
      <c r="IAW48" s="14"/>
      <c r="IAX48" s="14"/>
      <c r="IAY48" s="14"/>
      <c r="IAZ48" s="14"/>
      <c r="IBA48" s="14"/>
      <c r="IBB48" s="14"/>
      <c r="IBC48" s="14"/>
      <c r="IBD48" s="14"/>
      <c r="IBE48" s="14"/>
      <c r="IBF48" s="14"/>
      <c r="IBG48" s="14"/>
      <c r="IBH48" s="14"/>
      <c r="IBI48" s="14"/>
      <c r="IBJ48" s="14"/>
      <c r="IBK48" s="14"/>
      <c r="IBL48" s="14"/>
      <c r="IBM48" s="14"/>
      <c r="IBN48" s="14"/>
      <c r="IBO48" s="14"/>
      <c r="IBP48" s="14"/>
      <c r="IBQ48" s="14"/>
      <c r="IBR48" s="14"/>
      <c r="IBS48" s="14"/>
      <c r="IBT48" s="14"/>
      <c r="IBU48" s="14"/>
      <c r="IBV48" s="14"/>
      <c r="IBW48" s="14"/>
      <c r="IBX48" s="14"/>
      <c r="IBY48" s="14"/>
      <c r="IBZ48" s="14"/>
      <c r="ICA48" s="14"/>
      <c r="ICB48" s="14"/>
      <c r="ICC48" s="14"/>
      <c r="ICD48" s="14"/>
      <c r="ICE48" s="14"/>
      <c r="ICF48" s="14"/>
      <c r="ICG48" s="14"/>
      <c r="ICH48" s="14"/>
      <c r="ICI48" s="14"/>
      <c r="ICJ48" s="14"/>
      <c r="ICK48" s="14"/>
      <c r="ICL48" s="14"/>
      <c r="ICM48" s="14"/>
      <c r="ICN48" s="14"/>
      <c r="ICO48" s="14"/>
      <c r="ICP48" s="14"/>
      <c r="ICQ48" s="14"/>
      <c r="ICR48" s="14"/>
      <c r="ICS48" s="14"/>
      <c r="ICT48" s="14"/>
      <c r="ICU48" s="14"/>
      <c r="ICV48" s="14"/>
      <c r="ICW48" s="14"/>
      <c r="ICX48" s="14"/>
      <c r="ICY48" s="14"/>
      <c r="ICZ48" s="14"/>
      <c r="IDA48" s="14"/>
      <c r="IDB48" s="14"/>
      <c r="IDC48" s="14"/>
      <c r="IDD48" s="14"/>
      <c r="IDE48" s="14"/>
      <c r="IDF48" s="14"/>
      <c r="IDG48" s="14"/>
      <c r="IDH48" s="14"/>
      <c r="IDI48" s="14"/>
      <c r="IDJ48" s="14"/>
      <c r="IDK48" s="14"/>
      <c r="IDL48" s="14"/>
      <c r="IDM48" s="14"/>
      <c r="IDN48" s="14"/>
      <c r="IDO48" s="14"/>
      <c r="IDP48" s="14"/>
      <c r="IDQ48" s="14"/>
      <c r="IDR48" s="14"/>
      <c r="IDS48" s="14"/>
      <c r="IDT48" s="14"/>
      <c r="IDU48" s="14"/>
      <c r="IDV48" s="14"/>
      <c r="IDW48" s="14"/>
      <c r="IDX48" s="14"/>
      <c r="IDY48" s="14"/>
      <c r="IDZ48" s="14"/>
      <c r="IEA48" s="14"/>
      <c r="IEB48" s="14"/>
      <c r="IEC48" s="14"/>
      <c r="IED48" s="14"/>
      <c r="IEE48" s="14"/>
      <c r="IEF48" s="14"/>
      <c r="IEG48" s="14"/>
      <c r="IEH48" s="14"/>
      <c r="IEI48" s="14"/>
      <c r="IEJ48" s="14"/>
      <c r="IEK48" s="14"/>
      <c r="IEL48" s="14"/>
      <c r="IEM48" s="14"/>
      <c r="IEN48" s="14"/>
      <c r="IEO48" s="14"/>
      <c r="IEP48" s="14"/>
      <c r="IEQ48" s="14"/>
      <c r="IER48" s="14"/>
      <c r="IES48" s="14"/>
      <c r="IET48" s="14"/>
      <c r="IEU48" s="14"/>
      <c r="IEV48" s="14"/>
      <c r="IEW48" s="14"/>
      <c r="IEX48" s="14"/>
      <c r="IEY48" s="14"/>
      <c r="IEZ48" s="14"/>
      <c r="IFA48" s="14"/>
      <c r="IFB48" s="14"/>
      <c r="IFC48" s="14"/>
      <c r="IFD48" s="14"/>
      <c r="IFE48" s="14"/>
      <c r="IFF48" s="14"/>
      <c r="IFG48" s="14"/>
      <c r="IFH48" s="14"/>
      <c r="IFI48" s="14"/>
      <c r="IFJ48" s="14"/>
      <c r="IFK48" s="14"/>
      <c r="IFL48" s="14"/>
      <c r="IFM48" s="14"/>
      <c r="IFN48" s="14"/>
      <c r="IFO48" s="14"/>
      <c r="IFP48" s="14"/>
      <c r="IFQ48" s="14"/>
      <c r="IFR48" s="14"/>
      <c r="IFS48" s="14"/>
      <c r="IFT48" s="14"/>
      <c r="IFU48" s="14"/>
      <c r="IFV48" s="14"/>
      <c r="IFW48" s="14"/>
      <c r="IFX48" s="14"/>
      <c r="IFY48" s="14"/>
      <c r="IFZ48" s="14"/>
      <c r="IGA48" s="14"/>
      <c r="IGB48" s="14"/>
      <c r="IGC48" s="14"/>
      <c r="IGD48" s="14"/>
      <c r="IGE48" s="14"/>
      <c r="IGF48" s="14"/>
      <c r="IGG48" s="14"/>
      <c r="IGH48" s="14"/>
      <c r="IGI48" s="14"/>
      <c r="IGJ48" s="14"/>
      <c r="IGK48" s="14"/>
      <c r="IGL48" s="14"/>
      <c r="IGM48" s="14"/>
      <c r="IGN48" s="14"/>
      <c r="IGO48" s="14"/>
      <c r="IGP48" s="14"/>
      <c r="IGQ48" s="14"/>
      <c r="IGR48" s="14"/>
      <c r="IGS48" s="14"/>
      <c r="IGT48" s="14"/>
      <c r="IGU48" s="14"/>
      <c r="IGV48" s="14"/>
      <c r="IGW48" s="14"/>
      <c r="IGX48" s="14"/>
      <c r="IGY48" s="14"/>
      <c r="IGZ48" s="14"/>
      <c r="IHA48" s="14"/>
      <c r="IHB48" s="14"/>
      <c r="IHC48" s="14"/>
      <c r="IHD48" s="14"/>
      <c r="IHE48" s="14"/>
      <c r="IHF48" s="14"/>
      <c r="IHG48" s="14"/>
      <c r="IHH48" s="14"/>
      <c r="IHI48" s="14"/>
      <c r="IHJ48" s="14"/>
      <c r="IHK48" s="14"/>
      <c r="IHL48" s="14"/>
      <c r="IHM48" s="14"/>
      <c r="IHN48" s="14"/>
      <c r="IHO48" s="14"/>
      <c r="IHP48" s="14"/>
      <c r="IHQ48" s="14"/>
      <c r="IHR48" s="14"/>
      <c r="IHS48" s="14"/>
      <c r="IHT48" s="14"/>
      <c r="IHU48" s="14"/>
      <c r="IHV48" s="14"/>
      <c r="IHW48" s="14"/>
      <c r="IHX48" s="14"/>
      <c r="IHY48" s="14"/>
      <c r="IHZ48" s="14"/>
      <c r="IIA48" s="14"/>
      <c r="IIB48" s="14"/>
      <c r="IIC48" s="14"/>
      <c r="IID48" s="14"/>
      <c r="IIE48" s="14"/>
      <c r="IIF48" s="14"/>
      <c r="IIG48" s="14"/>
      <c r="IIH48" s="14"/>
      <c r="III48" s="14"/>
      <c r="IIJ48" s="14"/>
      <c r="IIK48" s="14"/>
      <c r="IIL48" s="14"/>
      <c r="IIM48" s="14"/>
      <c r="IIN48" s="14"/>
      <c r="IIO48" s="14"/>
      <c r="IIP48" s="14"/>
      <c r="IIQ48" s="14"/>
      <c r="IIR48" s="14"/>
      <c r="IIS48" s="14"/>
      <c r="IIT48" s="14"/>
      <c r="IIU48" s="14"/>
      <c r="IIV48" s="14"/>
      <c r="IIW48" s="14"/>
      <c r="IIX48" s="14"/>
      <c r="IIY48" s="14"/>
      <c r="IIZ48" s="14"/>
      <c r="IJA48" s="14"/>
      <c r="IJB48" s="14"/>
      <c r="IJC48" s="14"/>
      <c r="IJD48" s="14"/>
      <c r="IJE48" s="14"/>
      <c r="IJF48" s="14"/>
      <c r="IJG48" s="14"/>
      <c r="IJH48" s="14"/>
      <c r="IJI48" s="14"/>
      <c r="IJJ48" s="14"/>
      <c r="IJK48" s="14"/>
      <c r="IJL48" s="14"/>
      <c r="IJM48" s="14"/>
      <c r="IJN48" s="14"/>
      <c r="IJO48" s="14"/>
      <c r="IJP48" s="14"/>
      <c r="IJQ48" s="14"/>
      <c r="IJR48" s="14"/>
      <c r="IJS48" s="14"/>
      <c r="IJT48" s="14"/>
      <c r="IJU48" s="14"/>
      <c r="IJV48" s="14"/>
      <c r="IJW48" s="14"/>
      <c r="IJX48" s="14"/>
      <c r="IJY48" s="14"/>
      <c r="IJZ48" s="14"/>
      <c r="IKA48" s="14"/>
      <c r="IKB48" s="14"/>
      <c r="IKC48" s="14"/>
      <c r="IKD48" s="14"/>
      <c r="IKE48" s="14"/>
      <c r="IKF48" s="14"/>
      <c r="IKG48" s="14"/>
      <c r="IKH48" s="14"/>
      <c r="IKI48" s="14"/>
      <c r="IKJ48" s="14"/>
      <c r="IKK48" s="14"/>
      <c r="IKL48" s="14"/>
      <c r="IKM48" s="14"/>
      <c r="IKN48" s="14"/>
      <c r="IKO48" s="14"/>
      <c r="IKP48" s="14"/>
      <c r="IKQ48" s="14"/>
      <c r="IKR48" s="14"/>
      <c r="IKS48" s="14"/>
      <c r="IKT48" s="14"/>
      <c r="IKU48" s="14"/>
      <c r="IKV48" s="14"/>
      <c r="IKW48" s="14"/>
      <c r="IKX48" s="14"/>
      <c r="IKY48" s="14"/>
      <c r="IKZ48" s="14"/>
      <c r="ILA48" s="14"/>
      <c r="ILB48" s="14"/>
      <c r="ILC48" s="14"/>
      <c r="ILD48" s="14"/>
      <c r="ILE48" s="14"/>
      <c r="ILF48" s="14"/>
      <c r="ILG48" s="14"/>
      <c r="ILH48" s="14"/>
      <c r="ILI48" s="14"/>
      <c r="ILJ48" s="14"/>
      <c r="ILK48" s="14"/>
      <c r="ILL48" s="14"/>
      <c r="ILM48" s="14"/>
      <c r="ILN48" s="14"/>
      <c r="ILO48" s="14"/>
      <c r="ILP48" s="14"/>
      <c r="ILQ48" s="14"/>
      <c r="ILR48" s="14"/>
      <c r="ILS48" s="14"/>
      <c r="ILT48" s="14"/>
      <c r="ILU48" s="14"/>
      <c r="ILV48" s="14"/>
      <c r="ILW48" s="14"/>
      <c r="ILX48" s="14"/>
      <c r="ILY48" s="14"/>
      <c r="ILZ48" s="14"/>
      <c r="IMA48" s="14"/>
      <c r="IMB48" s="14"/>
      <c r="IMC48" s="14"/>
      <c r="IMD48" s="14"/>
      <c r="IME48" s="14"/>
      <c r="IMF48" s="14"/>
      <c r="IMG48" s="14"/>
      <c r="IMH48" s="14"/>
      <c r="IMI48" s="14"/>
      <c r="IMJ48" s="14"/>
      <c r="IMK48" s="14"/>
      <c r="IML48" s="14"/>
      <c r="IMM48" s="14"/>
      <c r="IMN48" s="14"/>
      <c r="IMO48" s="14"/>
      <c r="IMP48" s="14"/>
      <c r="IMQ48" s="14"/>
      <c r="IMR48" s="14"/>
      <c r="IMS48" s="14"/>
      <c r="IMT48" s="14"/>
      <c r="IMU48" s="14"/>
      <c r="IMV48" s="14"/>
      <c r="IMW48" s="14"/>
      <c r="IMX48" s="14"/>
      <c r="IMY48" s="14"/>
      <c r="IMZ48" s="14"/>
      <c r="INA48" s="14"/>
      <c r="INB48" s="14"/>
      <c r="INC48" s="14"/>
      <c r="IND48" s="14"/>
      <c r="INE48" s="14"/>
      <c r="INF48" s="14"/>
      <c r="ING48" s="14"/>
      <c r="INH48" s="14"/>
      <c r="INI48" s="14"/>
      <c r="INJ48" s="14"/>
      <c r="INK48" s="14"/>
      <c r="INL48" s="14"/>
      <c r="INM48" s="14"/>
      <c r="INN48" s="14"/>
      <c r="INO48" s="14"/>
      <c r="INP48" s="14"/>
      <c r="INQ48" s="14"/>
      <c r="INR48" s="14"/>
      <c r="INS48" s="14"/>
      <c r="INT48" s="14"/>
      <c r="INU48" s="14"/>
      <c r="INV48" s="14"/>
      <c r="INW48" s="14"/>
      <c r="INX48" s="14"/>
      <c r="INY48" s="14"/>
      <c r="INZ48" s="14"/>
      <c r="IOA48" s="14"/>
      <c r="IOB48" s="14"/>
      <c r="IOC48" s="14"/>
      <c r="IOD48" s="14"/>
      <c r="IOE48" s="14"/>
      <c r="IOF48" s="14"/>
      <c r="IOG48" s="14"/>
      <c r="IOH48" s="14"/>
      <c r="IOI48" s="14"/>
      <c r="IOJ48" s="14"/>
      <c r="IOK48" s="14"/>
      <c r="IOL48" s="14"/>
      <c r="IOM48" s="14"/>
      <c r="ION48" s="14"/>
      <c r="IOO48" s="14"/>
      <c r="IOP48" s="14"/>
      <c r="IOQ48" s="14"/>
      <c r="IOR48" s="14"/>
      <c r="IOS48" s="14"/>
      <c r="IOT48" s="14"/>
      <c r="IOU48" s="14"/>
      <c r="IOV48" s="14"/>
      <c r="IOW48" s="14"/>
      <c r="IOX48" s="14"/>
      <c r="IOY48" s="14"/>
      <c r="IOZ48" s="14"/>
      <c r="IPA48" s="14"/>
      <c r="IPB48" s="14"/>
      <c r="IPC48" s="14"/>
      <c r="IPD48" s="14"/>
      <c r="IPE48" s="14"/>
      <c r="IPF48" s="14"/>
      <c r="IPG48" s="14"/>
      <c r="IPH48" s="14"/>
      <c r="IPI48" s="14"/>
      <c r="IPJ48" s="14"/>
      <c r="IPK48" s="14"/>
      <c r="IPL48" s="14"/>
      <c r="IPM48" s="14"/>
      <c r="IPN48" s="14"/>
      <c r="IPO48" s="14"/>
      <c r="IPP48" s="14"/>
      <c r="IPQ48" s="14"/>
      <c r="IPR48" s="14"/>
      <c r="IPS48" s="14"/>
      <c r="IPT48" s="14"/>
      <c r="IPU48" s="14"/>
      <c r="IPV48" s="14"/>
      <c r="IPW48" s="14"/>
      <c r="IPX48" s="14"/>
      <c r="IPY48" s="14"/>
      <c r="IPZ48" s="14"/>
      <c r="IQA48" s="14"/>
      <c r="IQB48" s="14"/>
      <c r="IQC48" s="14"/>
      <c r="IQD48" s="14"/>
      <c r="IQE48" s="14"/>
      <c r="IQF48" s="14"/>
      <c r="IQG48" s="14"/>
      <c r="IQH48" s="14"/>
      <c r="IQI48" s="14"/>
      <c r="IQJ48" s="14"/>
      <c r="IQK48" s="14"/>
      <c r="IQL48" s="14"/>
      <c r="IQM48" s="14"/>
      <c r="IQN48" s="14"/>
      <c r="IQO48" s="14"/>
      <c r="IQP48" s="14"/>
      <c r="IQQ48" s="14"/>
      <c r="IQR48" s="14"/>
      <c r="IQS48" s="14"/>
      <c r="IQT48" s="14"/>
      <c r="IQU48" s="14"/>
      <c r="IQV48" s="14"/>
      <c r="IQW48" s="14"/>
      <c r="IQX48" s="14"/>
      <c r="IQY48" s="14"/>
      <c r="IQZ48" s="14"/>
      <c r="IRA48" s="14"/>
      <c r="IRB48" s="14"/>
      <c r="IRC48" s="14"/>
      <c r="IRD48" s="14"/>
      <c r="IRE48" s="14"/>
      <c r="IRF48" s="14"/>
      <c r="IRG48" s="14"/>
      <c r="IRH48" s="14"/>
      <c r="IRI48" s="14"/>
      <c r="IRJ48" s="14"/>
      <c r="IRK48" s="14"/>
      <c r="IRL48" s="14"/>
      <c r="IRM48" s="14"/>
      <c r="IRN48" s="14"/>
      <c r="IRO48" s="14"/>
      <c r="IRP48" s="14"/>
      <c r="IRQ48" s="14"/>
      <c r="IRR48" s="14"/>
      <c r="IRS48" s="14"/>
      <c r="IRT48" s="14"/>
      <c r="IRU48" s="14"/>
      <c r="IRV48" s="14"/>
      <c r="IRW48" s="14"/>
      <c r="IRX48" s="14"/>
      <c r="IRY48" s="14"/>
      <c r="IRZ48" s="14"/>
      <c r="ISA48" s="14"/>
      <c r="ISB48" s="14"/>
      <c r="ISC48" s="14"/>
      <c r="ISD48" s="14"/>
      <c r="ISE48" s="14"/>
      <c r="ISF48" s="14"/>
      <c r="ISG48" s="14"/>
      <c r="ISH48" s="14"/>
      <c r="ISI48" s="14"/>
      <c r="ISJ48" s="14"/>
      <c r="ISK48" s="14"/>
      <c r="ISL48" s="14"/>
      <c r="ISM48" s="14"/>
      <c r="ISN48" s="14"/>
      <c r="ISO48" s="14"/>
      <c r="ISP48" s="14"/>
      <c r="ISQ48" s="14"/>
      <c r="ISR48" s="14"/>
      <c r="ISS48" s="14"/>
      <c r="IST48" s="14"/>
      <c r="ISU48" s="14"/>
      <c r="ISV48" s="14"/>
      <c r="ISW48" s="14"/>
      <c r="ISX48" s="14"/>
      <c r="ISY48" s="14"/>
      <c r="ISZ48" s="14"/>
      <c r="ITA48" s="14"/>
      <c r="ITB48" s="14"/>
      <c r="ITC48" s="14"/>
      <c r="ITD48" s="14"/>
      <c r="ITE48" s="14"/>
      <c r="ITF48" s="14"/>
      <c r="ITG48" s="14"/>
      <c r="ITH48" s="14"/>
      <c r="ITI48" s="14"/>
      <c r="ITJ48" s="14"/>
      <c r="ITK48" s="14"/>
      <c r="ITL48" s="14"/>
      <c r="ITM48" s="14"/>
      <c r="ITN48" s="14"/>
      <c r="ITO48" s="14"/>
      <c r="ITP48" s="14"/>
      <c r="ITQ48" s="14"/>
      <c r="ITR48" s="14"/>
      <c r="ITS48" s="14"/>
      <c r="ITT48" s="14"/>
      <c r="ITU48" s="14"/>
      <c r="ITV48" s="14"/>
      <c r="ITW48" s="14"/>
      <c r="ITX48" s="14"/>
      <c r="ITY48" s="14"/>
      <c r="ITZ48" s="14"/>
      <c r="IUA48" s="14"/>
      <c r="IUB48" s="14"/>
      <c r="IUC48" s="14"/>
      <c r="IUD48" s="14"/>
      <c r="IUE48" s="14"/>
      <c r="IUF48" s="14"/>
      <c r="IUG48" s="14"/>
      <c r="IUH48" s="14"/>
      <c r="IUI48" s="14"/>
      <c r="IUJ48" s="14"/>
      <c r="IUK48" s="14"/>
      <c r="IUL48" s="14"/>
      <c r="IUM48" s="14"/>
      <c r="IUN48" s="14"/>
      <c r="IUO48" s="14"/>
      <c r="IUP48" s="14"/>
      <c r="IUQ48" s="14"/>
      <c r="IUR48" s="14"/>
      <c r="IUS48" s="14"/>
      <c r="IUT48" s="14"/>
      <c r="IUU48" s="14"/>
      <c r="IUV48" s="14"/>
      <c r="IUW48" s="14"/>
      <c r="IUX48" s="14"/>
      <c r="IUY48" s="14"/>
      <c r="IUZ48" s="14"/>
      <c r="IVA48" s="14"/>
      <c r="IVB48" s="14"/>
      <c r="IVC48" s="14"/>
      <c r="IVD48" s="14"/>
      <c r="IVE48" s="14"/>
      <c r="IVF48" s="14"/>
      <c r="IVG48" s="14"/>
      <c r="IVH48" s="14"/>
      <c r="IVI48" s="14"/>
      <c r="IVJ48" s="14"/>
      <c r="IVK48" s="14"/>
      <c r="IVL48" s="14"/>
      <c r="IVM48" s="14"/>
      <c r="IVN48" s="14"/>
      <c r="IVO48" s="14"/>
      <c r="IVP48" s="14"/>
      <c r="IVQ48" s="14"/>
      <c r="IVR48" s="14"/>
      <c r="IVS48" s="14"/>
      <c r="IVT48" s="14"/>
      <c r="IVU48" s="14"/>
      <c r="IVV48" s="14"/>
      <c r="IVW48" s="14"/>
      <c r="IVX48" s="14"/>
      <c r="IVY48" s="14"/>
      <c r="IVZ48" s="14"/>
      <c r="IWA48" s="14"/>
      <c r="IWB48" s="14"/>
      <c r="IWC48" s="14"/>
      <c r="IWD48" s="14"/>
      <c r="IWE48" s="14"/>
      <c r="IWF48" s="14"/>
      <c r="IWG48" s="14"/>
      <c r="IWH48" s="14"/>
      <c r="IWI48" s="14"/>
      <c r="IWJ48" s="14"/>
      <c r="IWK48" s="14"/>
      <c r="IWL48" s="14"/>
      <c r="IWM48" s="14"/>
      <c r="IWN48" s="14"/>
      <c r="IWO48" s="14"/>
      <c r="IWP48" s="14"/>
      <c r="IWQ48" s="14"/>
      <c r="IWR48" s="14"/>
      <c r="IWS48" s="14"/>
      <c r="IWT48" s="14"/>
      <c r="IWU48" s="14"/>
      <c r="IWV48" s="14"/>
      <c r="IWW48" s="14"/>
      <c r="IWX48" s="14"/>
      <c r="IWY48" s="14"/>
      <c r="IWZ48" s="14"/>
      <c r="IXA48" s="14"/>
      <c r="IXB48" s="14"/>
      <c r="IXC48" s="14"/>
      <c r="IXD48" s="14"/>
      <c r="IXE48" s="14"/>
      <c r="IXF48" s="14"/>
      <c r="IXG48" s="14"/>
      <c r="IXH48" s="14"/>
      <c r="IXI48" s="14"/>
      <c r="IXJ48" s="14"/>
      <c r="IXK48" s="14"/>
      <c r="IXL48" s="14"/>
      <c r="IXM48" s="14"/>
      <c r="IXN48" s="14"/>
      <c r="IXO48" s="14"/>
      <c r="IXP48" s="14"/>
      <c r="IXQ48" s="14"/>
      <c r="IXR48" s="14"/>
      <c r="IXS48" s="14"/>
      <c r="IXT48" s="14"/>
      <c r="IXU48" s="14"/>
      <c r="IXV48" s="14"/>
      <c r="IXW48" s="14"/>
      <c r="IXX48" s="14"/>
      <c r="IXY48" s="14"/>
      <c r="IXZ48" s="14"/>
      <c r="IYA48" s="14"/>
      <c r="IYB48" s="14"/>
      <c r="IYC48" s="14"/>
      <c r="IYD48" s="14"/>
      <c r="IYE48" s="14"/>
      <c r="IYF48" s="14"/>
      <c r="IYG48" s="14"/>
      <c r="IYH48" s="14"/>
      <c r="IYI48" s="14"/>
      <c r="IYJ48" s="14"/>
      <c r="IYK48" s="14"/>
      <c r="IYL48" s="14"/>
      <c r="IYM48" s="14"/>
      <c r="IYN48" s="14"/>
      <c r="IYO48" s="14"/>
      <c r="IYP48" s="14"/>
      <c r="IYQ48" s="14"/>
      <c r="IYR48" s="14"/>
      <c r="IYS48" s="14"/>
      <c r="IYT48" s="14"/>
      <c r="IYU48" s="14"/>
      <c r="IYV48" s="14"/>
      <c r="IYW48" s="14"/>
      <c r="IYX48" s="14"/>
      <c r="IYY48" s="14"/>
      <c r="IYZ48" s="14"/>
      <c r="IZA48" s="14"/>
      <c r="IZB48" s="14"/>
      <c r="IZC48" s="14"/>
      <c r="IZD48" s="14"/>
      <c r="IZE48" s="14"/>
      <c r="IZF48" s="14"/>
      <c r="IZG48" s="14"/>
      <c r="IZH48" s="14"/>
      <c r="IZI48" s="14"/>
      <c r="IZJ48" s="14"/>
      <c r="IZK48" s="14"/>
      <c r="IZL48" s="14"/>
      <c r="IZM48" s="14"/>
      <c r="IZN48" s="14"/>
      <c r="IZO48" s="14"/>
      <c r="IZP48" s="14"/>
      <c r="IZQ48" s="14"/>
      <c r="IZR48" s="14"/>
      <c r="IZS48" s="14"/>
      <c r="IZT48" s="14"/>
      <c r="IZU48" s="14"/>
      <c r="IZV48" s="14"/>
      <c r="IZW48" s="14"/>
      <c r="IZX48" s="14"/>
      <c r="IZY48" s="14"/>
      <c r="IZZ48" s="14"/>
      <c r="JAA48" s="14"/>
      <c r="JAB48" s="14"/>
      <c r="JAC48" s="14"/>
      <c r="JAD48" s="14"/>
      <c r="JAE48" s="14"/>
      <c r="JAF48" s="14"/>
      <c r="JAG48" s="14"/>
      <c r="JAH48" s="14"/>
      <c r="JAI48" s="14"/>
      <c r="JAJ48" s="14"/>
      <c r="JAK48" s="14"/>
      <c r="JAL48" s="14"/>
      <c r="JAM48" s="14"/>
      <c r="JAN48" s="14"/>
      <c r="JAO48" s="14"/>
      <c r="JAP48" s="14"/>
      <c r="JAQ48" s="14"/>
      <c r="JAR48" s="14"/>
      <c r="JAS48" s="14"/>
      <c r="JAT48" s="14"/>
      <c r="JAU48" s="14"/>
      <c r="JAV48" s="14"/>
      <c r="JAW48" s="14"/>
      <c r="JAX48" s="14"/>
      <c r="JAY48" s="14"/>
      <c r="JAZ48" s="14"/>
      <c r="JBA48" s="14"/>
      <c r="JBB48" s="14"/>
      <c r="JBC48" s="14"/>
      <c r="JBD48" s="14"/>
      <c r="JBE48" s="14"/>
      <c r="JBF48" s="14"/>
      <c r="JBG48" s="14"/>
      <c r="JBH48" s="14"/>
      <c r="JBI48" s="14"/>
      <c r="JBJ48" s="14"/>
      <c r="JBK48" s="14"/>
      <c r="JBL48" s="14"/>
      <c r="JBM48" s="14"/>
      <c r="JBN48" s="14"/>
      <c r="JBO48" s="14"/>
      <c r="JBP48" s="14"/>
      <c r="JBQ48" s="14"/>
      <c r="JBR48" s="14"/>
      <c r="JBS48" s="14"/>
      <c r="JBT48" s="14"/>
      <c r="JBU48" s="14"/>
      <c r="JBV48" s="14"/>
      <c r="JBW48" s="14"/>
      <c r="JBX48" s="14"/>
      <c r="JBY48" s="14"/>
      <c r="JBZ48" s="14"/>
      <c r="JCA48" s="14"/>
      <c r="JCB48" s="14"/>
      <c r="JCC48" s="14"/>
      <c r="JCD48" s="14"/>
      <c r="JCE48" s="14"/>
      <c r="JCF48" s="14"/>
      <c r="JCG48" s="14"/>
      <c r="JCH48" s="14"/>
      <c r="JCI48" s="14"/>
      <c r="JCJ48" s="14"/>
      <c r="JCK48" s="14"/>
      <c r="JCL48" s="14"/>
      <c r="JCM48" s="14"/>
      <c r="JCN48" s="14"/>
      <c r="JCO48" s="14"/>
      <c r="JCP48" s="14"/>
      <c r="JCQ48" s="14"/>
      <c r="JCR48" s="14"/>
      <c r="JCS48" s="14"/>
      <c r="JCT48" s="14"/>
      <c r="JCU48" s="14"/>
      <c r="JCV48" s="14"/>
      <c r="JCW48" s="14"/>
      <c r="JCX48" s="14"/>
      <c r="JCY48" s="14"/>
      <c r="JCZ48" s="14"/>
      <c r="JDA48" s="14"/>
      <c r="JDB48" s="14"/>
      <c r="JDC48" s="14"/>
      <c r="JDD48" s="14"/>
      <c r="JDE48" s="14"/>
      <c r="JDF48" s="14"/>
      <c r="JDG48" s="14"/>
      <c r="JDH48" s="14"/>
      <c r="JDI48" s="14"/>
      <c r="JDJ48" s="14"/>
      <c r="JDK48" s="14"/>
      <c r="JDL48" s="14"/>
      <c r="JDM48" s="14"/>
      <c r="JDN48" s="14"/>
      <c r="JDO48" s="14"/>
      <c r="JDP48" s="14"/>
      <c r="JDQ48" s="14"/>
      <c r="JDR48" s="14"/>
      <c r="JDS48" s="14"/>
      <c r="JDT48" s="14"/>
      <c r="JDU48" s="14"/>
      <c r="JDV48" s="14"/>
      <c r="JDW48" s="14"/>
      <c r="JDX48" s="14"/>
      <c r="JDY48" s="14"/>
      <c r="JDZ48" s="14"/>
      <c r="JEA48" s="14"/>
      <c r="JEB48" s="14"/>
      <c r="JEC48" s="14"/>
      <c r="JED48" s="14"/>
      <c r="JEE48" s="14"/>
      <c r="JEF48" s="14"/>
      <c r="JEG48" s="14"/>
      <c r="JEH48" s="14"/>
      <c r="JEI48" s="14"/>
      <c r="JEJ48" s="14"/>
      <c r="JEK48" s="14"/>
      <c r="JEL48" s="14"/>
      <c r="JEM48" s="14"/>
      <c r="JEN48" s="14"/>
      <c r="JEO48" s="14"/>
      <c r="JEP48" s="14"/>
      <c r="JEQ48" s="14"/>
      <c r="JER48" s="14"/>
      <c r="JES48" s="14"/>
      <c r="JET48" s="14"/>
      <c r="JEU48" s="14"/>
      <c r="JEV48" s="14"/>
      <c r="JEW48" s="14"/>
      <c r="JEX48" s="14"/>
      <c r="JEY48" s="14"/>
      <c r="JEZ48" s="14"/>
      <c r="JFA48" s="14"/>
      <c r="JFB48" s="14"/>
      <c r="JFC48" s="14"/>
      <c r="JFD48" s="14"/>
      <c r="JFE48" s="14"/>
      <c r="JFF48" s="14"/>
      <c r="JFG48" s="14"/>
      <c r="JFH48" s="14"/>
      <c r="JFI48" s="14"/>
      <c r="JFJ48" s="14"/>
      <c r="JFK48" s="14"/>
      <c r="JFL48" s="14"/>
      <c r="JFM48" s="14"/>
      <c r="JFN48" s="14"/>
      <c r="JFO48" s="14"/>
      <c r="JFP48" s="14"/>
      <c r="JFQ48" s="14"/>
      <c r="JFR48" s="14"/>
      <c r="JFS48" s="14"/>
      <c r="JFT48" s="14"/>
      <c r="JFU48" s="14"/>
      <c r="JFV48" s="14"/>
      <c r="JFW48" s="14"/>
      <c r="JFX48" s="14"/>
      <c r="JFY48" s="14"/>
      <c r="JFZ48" s="14"/>
      <c r="JGA48" s="14"/>
      <c r="JGB48" s="14"/>
      <c r="JGC48" s="14"/>
      <c r="JGD48" s="14"/>
      <c r="JGE48" s="14"/>
      <c r="JGF48" s="14"/>
      <c r="JGG48" s="14"/>
      <c r="JGH48" s="14"/>
      <c r="JGI48" s="14"/>
      <c r="JGJ48" s="14"/>
      <c r="JGK48" s="14"/>
      <c r="JGL48" s="14"/>
      <c r="JGM48" s="14"/>
      <c r="JGN48" s="14"/>
      <c r="JGO48" s="14"/>
      <c r="JGP48" s="14"/>
      <c r="JGQ48" s="14"/>
      <c r="JGR48" s="14"/>
      <c r="JGS48" s="14"/>
      <c r="JGT48" s="14"/>
      <c r="JGU48" s="14"/>
      <c r="JGV48" s="14"/>
      <c r="JGW48" s="14"/>
      <c r="JGX48" s="14"/>
      <c r="JGY48" s="14"/>
      <c r="JGZ48" s="14"/>
      <c r="JHA48" s="14"/>
      <c r="JHB48" s="14"/>
      <c r="JHC48" s="14"/>
      <c r="JHD48" s="14"/>
      <c r="JHE48" s="14"/>
      <c r="JHF48" s="14"/>
      <c r="JHG48" s="14"/>
      <c r="JHH48" s="14"/>
      <c r="JHI48" s="14"/>
      <c r="JHJ48" s="14"/>
      <c r="JHK48" s="14"/>
      <c r="JHL48" s="14"/>
      <c r="JHM48" s="14"/>
      <c r="JHN48" s="14"/>
      <c r="JHO48" s="14"/>
      <c r="JHP48" s="14"/>
      <c r="JHQ48" s="14"/>
      <c r="JHR48" s="14"/>
      <c r="JHS48" s="14"/>
      <c r="JHT48" s="14"/>
      <c r="JHU48" s="14"/>
      <c r="JHV48" s="14"/>
      <c r="JHW48" s="14"/>
      <c r="JHX48" s="14"/>
      <c r="JHY48" s="14"/>
      <c r="JHZ48" s="14"/>
      <c r="JIA48" s="14"/>
      <c r="JIB48" s="14"/>
      <c r="JIC48" s="14"/>
      <c r="JID48" s="14"/>
      <c r="JIE48" s="14"/>
      <c r="JIF48" s="14"/>
      <c r="JIG48" s="14"/>
      <c r="JIH48" s="14"/>
      <c r="JII48" s="14"/>
      <c r="JIJ48" s="14"/>
      <c r="JIK48" s="14"/>
      <c r="JIL48" s="14"/>
      <c r="JIM48" s="14"/>
      <c r="JIN48" s="14"/>
      <c r="JIO48" s="14"/>
      <c r="JIP48" s="14"/>
      <c r="JIQ48" s="14"/>
      <c r="JIR48" s="14"/>
      <c r="JIS48" s="14"/>
      <c r="JIT48" s="14"/>
      <c r="JIU48" s="14"/>
      <c r="JIV48" s="14"/>
      <c r="JIW48" s="14"/>
      <c r="JIX48" s="14"/>
      <c r="JIY48" s="14"/>
      <c r="JIZ48" s="14"/>
      <c r="JJA48" s="14"/>
      <c r="JJB48" s="14"/>
      <c r="JJC48" s="14"/>
      <c r="JJD48" s="14"/>
      <c r="JJE48" s="14"/>
      <c r="JJF48" s="14"/>
      <c r="JJG48" s="14"/>
      <c r="JJH48" s="14"/>
      <c r="JJI48" s="14"/>
      <c r="JJJ48" s="14"/>
      <c r="JJK48" s="14"/>
      <c r="JJL48" s="14"/>
      <c r="JJM48" s="14"/>
      <c r="JJN48" s="14"/>
      <c r="JJO48" s="14"/>
      <c r="JJP48" s="14"/>
      <c r="JJQ48" s="14"/>
      <c r="JJR48" s="14"/>
      <c r="JJS48" s="14"/>
      <c r="JJT48" s="14"/>
      <c r="JJU48" s="14"/>
      <c r="JJV48" s="14"/>
      <c r="JJW48" s="14"/>
      <c r="JJX48" s="14"/>
      <c r="JJY48" s="14"/>
      <c r="JJZ48" s="14"/>
      <c r="JKA48" s="14"/>
      <c r="JKB48" s="14"/>
      <c r="JKC48" s="14"/>
      <c r="JKD48" s="14"/>
      <c r="JKE48" s="14"/>
      <c r="JKF48" s="14"/>
      <c r="JKG48" s="14"/>
      <c r="JKH48" s="14"/>
      <c r="JKI48" s="14"/>
      <c r="JKJ48" s="14"/>
      <c r="JKK48" s="14"/>
      <c r="JKL48" s="14"/>
      <c r="JKM48" s="14"/>
      <c r="JKN48" s="14"/>
      <c r="JKO48" s="14"/>
      <c r="JKP48" s="14"/>
      <c r="JKQ48" s="14"/>
      <c r="JKR48" s="14"/>
      <c r="JKS48" s="14"/>
      <c r="JKT48" s="14"/>
      <c r="JKU48" s="14"/>
      <c r="JKV48" s="14"/>
      <c r="JKW48" s="14"/>
      <c r="JKX48" s="14"/>
      <c r="JKY48" s="14"/>
      <c r="JKZ48" s="14"/>
      <c r="JLA48" s="14"/>
      <c r="JLB48" s="14"/>
      <c r="JLC48" s="14"/>
      <c r="JLD48" s="14"/>
      <c r="JLE48" s="14"/>
      <c r="JLF48" s="14"/>
      <c r="JLG48" s="14"/>
      <c r="JLH48" s="14"/>
      <c r="JLI48" s="14"/>
      <c r="JLJ48" s="14"/>
      <c r="JLK48" s="14"/>
      <c r="JLL48" s="14"/>
      <c r="JLM48" s="14"/>
      <c r="JLN48" s="14"/>
      <c r="JLO48" s="14"/>
      <c r="JLP48" s="14"/>
      <c r="JLQ48" s="14"/>
      <c r="JLR48" s="14"/>
      <c r="JLS48" s="14"/>
      <c r="JLT48" s="14"/>
      <c r="JLU48" s="14"/>
      <c r="JLV48" s="14"/>
      <c r="JLW48" s="14"/>
      <c r="JLX48" s="14"/>
      <c r="JLY48" s="14"/>
      <c r="JLZ48" s="14"/>
      <c r="JMA48" s="14"/>
      <c r="JMB48" s="14"/>
      <c r="JMC48" s="14"/>
      <c r="JMD48" s="14"/>
      <c r="JME48" s="14"/>
      <c r="JMF48" s="14"/>
      <c r="JMG48" s="14"/>
      <c r="JMH48" s="14"/>
      <c r="JMI48" s="14"/>
      <c r="JMJ48" s="14"/>
      <c r="JMK48" s="14"/>
      <c r="JML48" s="14"/>
      <c r="JMM48" s="14"/>
      <c r="JMN48" s="14"/>
      <c r="JMO48" s="14"/>
      <c r="JMP48" s="14"/>
      <c r="JMQ48" s="14"/>
      <c r="JMR48" s="14"/>
      <c r="JMS48" s="14"/>
      <c r="JMT48" s="14"/>
      <c r="JMU48" s="14"/>
      <c r="JMV48" s="14"/>
      <c r="JMW48" s="14"/>
      <c r="JMX48" s="14"/>
      <c r="JMY48" s="14"/>
      <c r="JMZ48" s="14"/>
      <c r="JNA48" s="14"/>
      <c r="JNB48" s="14"/>
      <c r="JNC48" s="14"/>
      <c r="JND48" s="14"/>
      <c r="JNE48" s="14"/>
      <c r="JNF48" s="14"/>
      <c r="JNG48" s="14"/>
      <c r="JNH48" s="14"/>
      <c r="JNI48" s="14"/>
      <c r="JNJ48" s="14"/>
      <c r="JNK48" s="14"/>
      <c r="JNL48" s="14"/>
      <c r="JNM48" s="14"/>
      <c r="JNN48" s="14"/>
      <c r="JNO48" s="14"/>
      <c r="JNP48" s="14"/>
      <c r="JNQ48" s="14"/>
      <c r="JNR48" s="14"/>
      <c r="JNS48" s="14"/>
      <c r="JNT48" s="14"/>
      <c r="JNU48" s="14"/>
      <c r="JNV48" s="14"/>
      <c r="JNW48" s="14"/>
      <c r="JNX48" s="14"/>
      <c r="JNY48" s="14"/>
      <c r="JNZ48" s="14"/>
      <c r="JOA48" s="14"/>
      <c r="JOB48" s="14"/>
      <c r="JOC48" s="14"/>
      <c r="JOD48" s="14"/>
      <c r="JOE48" s="14"/>
      <c r="JOF48" s="14"/>
      <c r="JOG48" s="14"/>
      <c r="JOH48" s="14"/>
      <c r="JOI48" s="14"/>
      <c r="JOJ48" s="14"/>
      <c r="JOK48" s="14"/>
      <c r="JOL48" s="14"/>
      <c r="JOM48" s="14"/>
      <c r="JON48" s="14"/>
      <c r="JOO48" s="14"/>
      <c r="JOP48" s="14"/>
      <c r="JOQ48" s="14"/>
      <c r="JOR48" s="14"/>
      <c r="JOS48" s="14"/>
      <c r="JOT48" s="14"/>
      <c r="JOU48" s="14"/>
      <c r="JOV48" s="14"/>
      <c r="JOW48" s="14"/>
      <c r="JOX48" s="14"/>
      <c r="JOY48" s="14"/>
      <c r="JOZ48" s="14"/>
      <c r="JPA48" s="14"/>
      <c r="JPB48" s="14"/>
      <c r="JPC48" s="14"/>
      <c r="JPD48" s="14"/>
      <c r="JPE48" s="14"/>
      <c r="JPF48" s="14"/>
      <c r="JPG48" s="14"/>
      <c r="JPH48" s="14"/>
      <c r="JPI48" s="14"/>
      <c r="JPJ48" s="14"/>
      <c r="JPK48" s="14"/>
      <c r="JPL48" s="14"/>
      <c r="JPM48" s="14"/>
      <c r="JPN48" s="14"/>
      <c r="JPO48" s="14"/>
      <c r="JPP48" s="14"/>
      <c r="JPQ48" s="14"/>
      <c r="JPR48" s="14"/>
      <c r="JPS48" s="14"/>
      <c r="JPT48" s="14"/>
      <c r="JPU48" s="14"/>
      <c r="JPV48" s="14"/>
      <c r="JPW48" s="14"/>
      <c r="JPX48" s="14"/>
      <c r="JPY48" s="14"/>
      <c r="JPZ48" s="14"/>
      <c r="JQA48" s="14"/>
      <c r="JQB48" s="14"/>
      <c r="JQC48" s="14"/>
      <c r="JQD48" s="14"/>
      <c r="JQE48" s="14"/>
      <c r="JQF48" s="14"/>
      <c r="JQG48" s="14"/>
      <c r="JQH48" s="14"/>
      <c r="JQI48" s="14"/>
      <c r="JQJ48" s="14"/>
      <c r="JQK48" s="14"/>
      <c r="JQL48" s="14"/>
      <c r="JQM48" s="14"/>
      <c r="JQN48" s="14"/>
      <c r="JQO48" s="14"/>
      <c r="JQP48" s="14"/>
      <c r="JQQ48" s="14"/>
      <c r="JQR48" s="14"/>
      <c r="JQS48" s="14"/>
      <c r="JQT48" s="14"/>
      <c r="JQU48" s="14"/>
      <c r="JQV48" s="14"/>
      <c r="JQW48" s="14"/>
      <c r="JQX48" s="14"/>
      <c r="JQY48" s="14"/>
      <c r="JQZ48" s="14"/>
      <c r="JRA48" s="14"/>
      <c r="JRB48" s="14"/>
      <c r="JRC48" s="14"/>
      <c r="JRD48" s="14"/>
      <c r="JRE48" s="14"/>
      <c r="JRF48" s="14"/>
      <c r="JRG48" s="14"/>
      <c r="JRH48" s="14"/>
      <c r="JRI48" s="14"/>
      <c r="JRJ48" s="14"/>
      <c r="JRK48" s="14"/>
      <c r="JRL48" s="14"/>
      <c r="JRM48" s="14"/>
      <c r="JRN48" s="14"/>
      <c r="JRO48" s="14"/>
      <c r="JRP48" s="14"/>
      <c r="JRQ48" s="14"/>
      <c r="JRR48" s="14"/>
      <c r="JRS48" s="14"/>
      <c r="JRT48" s="14"/>
      <c r="JRU48" s="14"/>
      <c r="JRV48" s="14"/>
      <c r="JRW48" s="14"/>
      <c r="JRX48" s="14"/>
      <c r="JRY48" s="14"/>
      <c r="JRZ48" s="14"/>
      <c r="JSA48" s="14"/>
      <c r="JSB48" s="14"/>
      <c r="JSC48" s="14"/>
      <c r="JSD48" s="14"/>
      <c r="JSE48" s="14"/>
      <c r="JSF48" s="14"/>
      <c r="JSG48" s="14"/>
      <c r="JSH48" s="14"/>
      <c r="JSI48" s="14"/>
      <c r="JSJ48" s="14"/>
      <c r="JSK48" s="14"/>
      <c r="JSL48" s="14"/>
      <c r="JSM48" s="14"/>
      <c r="JSN48" s="14"/>
      <c r="JSO48" s="14"/>
      <c r="JSP48" s="14"/>
      <c r="JSQ48" s="14"/>
      <c r="JSR48" s="14"/>
      <c r="JSS48" s="14"/>
      <c r="JST48" s="14"/>
      <c r="JSU48" s="14"/>
      <c r="JSV48" s="14"/>
      <c r="JSW48" s="14"/>
      <c r="JSX48" s="14"/>
      <c r="JSY48" s="14"/>
      <c r="JSZ48" s="14"/>
      <c r="JTA48" s="14"/>
      <c r="JTB48" s="14"/>
      <c r="JTC48" s="14"/>
      <c r="JTD48" s="14"/>
      <c r="JTE48" s="14"/>
      <c r="JTF48" s="14"/>
      <c r="JTG48" s="14"/>
      <c r="JTH48" s="14"/>
      <c r="JTI48" s="14"/>
      <c r="JTJ48" s="14"/>
      <c r="JTK48" s="14"/>
      <c r="JTL48" s="14"/>
      <c r="JTM48" s="14"/>
      <c r="JTN48" s="14"/>
      <c r="JTO48" s="14"/>
      <c r="JTP48" s="14"/>
      <c r="JTQ48" s="14"/>
      <c r="JTR48" s="14"/>
      <c r="JTS48" s="14"/>
      <c r="JTT48" s="14"/>
      <c r="JTU48" s="14"/>
      <c r="JTV48" s="14"/>
      <c r="JTW48" s="14"/>
      <c r="JTX48" s="14"/>
      <c r="JTY48" s="14"/>
      <c r="JTZ48" s="14"/>
      <c r="JUA48" s="14"/>
      <c r="JUB48" s="14"/>
      <c r="JUC48" s="14"/>
      <c r="JUD48" s="14"/>
      <c r="JUE48" s="14"/>
      <c r="JUF48" s="14"/>
      <c r="JUG48" s="14"/>
      <c r="JUH48" s="14"/>
      <c r="JUI48" s="14"/>
      <c r="JUJ48" s="14"/>
      <c r="JUK48" s="14"/>
      <c r="JUL48" s="14"/>
      <c r="JUM48" s="14"/>
      <c r="JUN48" s="14"/>
      <c r="JUO48" s="14"/>
      <c r="JUP48" s="14"/>
      <c r="JUQ48" s="14"/>
      <c r="JUR48" s="14"/>
      <c r="JUS48" s="14"/>
      <c r="JUT48" s="14"/>
      <c r="JUU48" s="14"/>
      <c r="JUV48" s="14"/>
      <c r="JUW48" s="14"/>
      <c r="JUX48" s="14"/>
      <c r="JUY48" s="14"/>
      <c r="JUZ48" s="14"/>
      <c r="JVA48" s="14"/>
      <c r="JVB48" s="14"/>
      <c r="JVC48" s="14"/>
      <c r="JVD48" s="14"/>
      <c r="JVE48" s="14"/>
      <c r="JVF48" s="14"/>
      <c r="JVG48" s="14"/>
      <c r="JVH48" s="14"/>
      <c r="JVI48" s="14"/>
      <c r="JVJ48" s="14"/>
      <c r="JVK48" s="14"/>
      <c r="JVL48" s="14"/>
      <c r="JVM48" s="14"/>
      <c r="JVN48" s="14"/>
      <c r="JVO48" s="14"/>
      <c r="JVP48" s="14"/>
      <c r="JVQ48" s="14"/>
      <c r="JVR48" s="14"/>
      <c r="JVS48" s="14"/>
      <c r="JVT48" s="14"/>
      <c r="JVU48" s="14"/>
      <c r="JVV48" s="14"/>
      <c r="JVW48" s="14"/>
      <c r="JVX48" s="14"/>
      <c r="JVY48" s="14"/>
      <c r="JVZ48" s="14"/>
      <c r="JWA48" s="14"/>
      <c r="JWB48" s="14"/>
      <c r="JWC48" s="14"/>
      <c r="JWD48" s="14"/>
      <c r="JWE48" s="14"/>
      <c r="JWF48" s="14"/>
      <c r="JWG48" s="14"/>
      <c r="JWH48" s="14"/>
      <c r="JWI48" s="14"/>
      <c r="JWJ48" s="14"/>
      <c r="JWK48" s="14"/>
      <c r="JWL48" s="14"/>
      <c r="JWM48" s="14"/>
      <c r="JWN48" s="14"/>
      <c r="JWO48" s="14"/>
      <c r="JWP48" s="14"/>
      <c r="JWQ48" s="14"/>
      <c r="JWR48" s="14"/>
      <c r="JWS48" s="14"/>
      <c r="JWT48" s="14"/>
      <c r="JWU48" s="14"/>
      <c r="JWV48" s="14"/>
      <c r="JWW48" s="14"/>
      <c r="JWX48" s="14"/>
      <c r="JWY48" s="14"/>
      <c r="JWZ48" s="14"/>
      <c r="JXA48" s="14"/>
      <c r="JXB48" s="14"/>
      <c r="JXC48" s="14"/>
      <c r="JXD48" s="14"/>
      <c r="JXE48" s="14"/>
      <c r="JXF48" s="14"/>
      <c r="JXG48" s="14"/>
      <c r="JXH48" s="14"/>
      <c r="JXI48" s="14"/>
      <c r="JXJ48" s="14"/>
      <c r="JXK48" s="14"/>
      <c r="JXL48" s="14"/>
      <c r="JXM48" s="14"/>
      <c r="JXN48" s="14"/>
      <c r="JXO48" s="14"/>
      <c r="JXP48" s="14"/>
      <c r="JXQ48" s="14"/>
      <c r="JXR48" s="14"/>
      <c r="JXS48" s="14"/>
      <c r="JXT48" s="14"/>
      <c r="JXU48" s="14"/>
      <c r="JXV48" s="14"/>
      <c r="JXW48" s="14"/>
      <c r="JXX48" s="14"/>
      <c r="JXY48" s="14"/>
      <c r="JXZ48" s="14"/>
      <c r="JYA48" s="14"/>
      <c r="JYB48" s="14"/>
      <c r="JYC48" s="14"/>
      <c r="JYD48" s="14"/>
      <c r="JYE48" s="14"/>
      <c r="JYF48" s="14"/>
      <c r="JYG48" s="14"/>
      <c r="JYH48" s="14"/>
      <c r="JYI48" s="14"/>
      <c r="JYJ48" s="14"/>
      <c r="JYK48" s="14"/>
      <c r="JYL48" s="14"/>
      <c r="JYM48" s="14"/>
      <c r="JYN48" s="14"/>
      <c r="JYO48" s="14"/>
      <c r="JYP48" s="14"/>
      <c r="JYQ48" s="14"/>
      <c r="JYR48" s="14"/>
      <c r="JYS48" s="14"/>
      <c r="JYT48" s="14"/>
      <c r="JYU48" s="14"/>
      <c r="JYV48" s="14"/>
      <c r="JYW48" s="14"/>
      <c r="JYX48" s="14"/>
      <c r="JYY48" s="14"/>
      <c r="JYZ48" s="14"/>
      <c r="JZA48" s="14"/>
      <c r="JZB48" s="14"/>
      <c r="JZC48" s="14"/>
      <c r="JZD48" s="14"/>
      <c r="JZE48" s="14"/>
      <c r="JZF48" s="14"/>
      <c r="JZG48" s="14"/>
      <c r="JZH48" s="14"/>
      <c r="JZI48" s="14"/>
      <c r="JZJ48" s="14"/>
      <c r="JZK48" s="14"/>
      <c r="JZL48" s="14"/>
      <c r="JZM48" s="14"/>
      <c r="JZN48" s="14"/>
      <c r="JZO48" s="14"/>
      <c r="JZP48" s="14"/>
      <c r="JZQ48" s="14"/>
      <c r="JZR48" s="14"/>
      <c r="JZS48" s="14"/>
      <c r="JZT48" s="14"/>
      <c r="JZU48" s="14"/>
      <c r="JZV48" s="14"/>
      <c r="JZW48" s="14"/>
      <c r="JZX48" s="14"/>
      <c r="JZY48" s="14"/>
      <c r="JZZ48" s="14"/>
      <c r="KAA48" s="14"/>
      <c r="KAB48" s="14"/>
      <c r="KAC48" s="14"/>
      <c r="KAD48" s="14"/>
      <c r="KAE48" s="14"/>
      <c r="KAF48" s="14"/>
      <c r="KAG48" s="14"/>
      <c r="KAH48" s="14"/>
      <c r="KAI48" s="14"/>
      <c r="KAJ48" s="14"/>
      <c r="KAK48" s="14"/>
      <c r="KAL48" s="14"/>
      <c r="KAM48" s="14"/>
      <c r="KAN48" s="14"/>
      <c r="KAO48" s="14"/>
      <c r="KAP48" s="14"/>
      <c r="KAQ48" s="14"/>
      <c r="KAR48" s="14"/>
      <c r="KAS48" s="14"/>
      <c r="KAT48" s="14"/>
      <c r="KAU48" s="14"/>
      <c r="KAV48" s="14"/>
      <c r="KAW48" s="14"/>
      <c r="KAX48" s="14"/>
      <c r="KAY48" s="14"/>
      <c r="KAZ48" s="14"/>
      <c r="KBA48" s="14"/>
      <c r="KBB48" s="14"/>
      <c r="KBC48" s="14"/>
      <c r="KBD48" s="14"/>
      <c r="KBE48" s="14"/>
      <c r="KBF48" s="14"/>
      <c r="KBG48" s="14"/>
      <c r="KBH48" s="14"/>
      <c r="KBI48" s="14"/>
      <c r="KBJ48" s="14"/>
      <c r="KBK48" s="14"/>
      <c r="KBL48" s="14"/>
      <c r="KBM48" s="14"/>
      <c r="KBN48" s="14"/>
      <c r="KBO48" s="14"/>
      <c r="KBP48" s="14"/>
      <c r="KBQ48" s="14"/>
      <c r="KBR48" s="14"/>
      <c r="KBS48" s="14"/>
      <c r="KBT48" s="14"/>
      <c r="KBU48" s="14"/>
      <c r="KBV48" s="14"/>
      <c r="KBW48" s="14"/>
      <c r="KBX48" s="14"/>
      <c r="KBY48" s="14"/>
      <c r="KBZ48" s="14"/>
      <c r="KCA48" s="14"/>
      <c r="KCB48" s="14"/>
      <c r="KCC48" s="14"/>
      <c r="KCD48" s="14"/>
      <c r="KCE48" s="14"/>
      <c r="KCF48" s="14"/>
      <c r="KCG48" s="14"/>
      <c r="KCH48" s="14"/>
      <c r="KCI48" s="14"/>
      <c r="KCJ48" s="14"/>
      <c r="KCK48" s="14"/>
      <c r="KCL48" s="14"/>
      <c r="KCM48" s="14"/>
      <c r="KCN48" s="14"/>
      <c r="KCO48" s="14"/>
      <c r="KCP48" s="14"/>
      <c r="KCQ48" s="14"/>
      <c r="KCR48" s="14"/>
      <c r="KCS48" s="14"/>
      <c r="KCT48" s="14"/>
      <c r="KCU48" s="14"/>
      <c r="KCV48" s="14"/>
      <c r="KCW48" s="14"/>
      <c r="KCX48" s="14"/>
      <c r="KCY48" s="14"/>
      <c r="KCZ48" s="14"/>
      <c r="KDA48" s="14"/>
      <c r="KDB48" s="14"/>
      <c r="KDC48" s="14"/>
      <c r="KDD48" s="14"/>
      <c r="KDE48" s="14"/>
      <c r="KDF48" s="14"/>
      <c r="KDG48" s="14"/>
      <c r="KDH48" s="14"/>
      <c r="KDI48" s="14"/>
      <c r="KDJ48" s="14"/>
      <c r="KDK48" s="14"/>
      <c r="KDL48" s="14"/>
      <c r="KDM48" s="14"/>
      <c r="KDN48" s="14"/>
      <c r="KDO48" s="14"/>
      <c r="KDP48" s="14"/>
      <c r="KDQ48" s="14"/>
      <c r="KDR48" s="14"/>
      <c r="KDS48" s="14"/>
      <c r="KDT48" s="14"/>
      <c r="KDU48" s="14"/>
      <c r="KDV48" s="14"/>
      <c r="KDW48" s="14"/>
      <c r="KDX48" s="14"/>
      <c r="KDY48" s="14"/>
      <c r="KDZ48" s="14"/>
      <c r="KEA48" s="14"/>
      <c r="KEB48" s="14"/>
      <c r="KEC48" s="14"/>
      <c r="KED48" s="14"/>
      <c r="KEE48" s="14"/>
      <c r="KEF48" s="14"/>
      <c r="KEG48" s="14"/>
      <c r="KEH48" s="14"/>
      <c r="KEI48" s="14"/>
      <c r="KEJ48" s="14"/>
      <c r="KEK48" s="14"/>
      <c r="KEL48" s="14"/>
      <c r="KEM48" s="14"/>
      <c r="KEN48" s="14"/>
      <c r="KEO48" s="14"/>
      <c r="KEP48" s="14"/>
      <c r="KEQ48" s="14"/>
      <c r="KER48" s="14"/>
      <c r="KES48" s="14"/>
      <c r="KET48" s="14"/>
      <c r="KEU48" s="14"/>
      <c r="KEV48" s="14"/>
      <c r="KEW48" s="14"/>
      <c r="KEX48" s="14"/>
      <c r="KEY48" s="14"/>
      <c r="KEZ48" s="14"/>
      <c r="KFA48" s="14"/>
      <c r="KFB48" s="14"/>
      <c r="KFC48" s="14"/>
      <c r="KFD48" s="14"/>
      <c r="KFE48" s="14"/>
      <c r="KFF48" s="14"/>
      <c r="KFG48" s="14"/>
      <c r="KFH48" s="14"/>
      <c r="KFI48" s="14"/>
      <c r="KFJ48" s="14"/>
      <c r="KFK48" s="14"/>
      <c r="KFL48" s="14"/>
      <c r="KFM48" s="14"/>
      <c r="KFN48" s="14"/>
      <c r="KFO48" s="14"/>
      <c r="KFP48" s="14"/>
      <c r="KFQ48" s="14"/>
      <c r="KFR48" s="14"/>
      <c r="KFS48" s="14"/>
      <c r="KFT48" s="14"/>
      <c r="KFU48" s="14"/>
      <c r="KFV48" s="14"/>
      <c r="KFW48" s="14"/>
      <c r="KFX48" s="14"/>
      <c r="KFY48" s="14"/>
      <c r="KFZ48" s="14"/>
      <c r="KGA48" s="14"/>
      <c r="KGB48" s="14"/>
      <c r="KGC48" s="14"/>
      <c r="KGD48" s="14"/>
      <c r="KGE48" s="14"/>
      <c r="KGF48" s="14"/>
      <c r="KGG48" s="14"/>
      <c r="KGH48" s="14"/>
      <c r="KGI48" s="14"/>
      <c r="KGJ48" s="14"/>
      <c r="KGK48" s="14"/>
      <c r="KGL48" s="14"/>
      <c r="KGM48" s="14"/>
      <c r="KGN48" s="14"/>
      <c r="KGO48" s="14"/>
      <c r="KGP48" s="14"/>
      <c r="KGQ48" s="14"/>
      <c r="KGR48" s="14"/>
      <c r="KGS48" s="14"/>
      <c r="KGT48" s="14"/>
      <c r="KGU48" s="14"/>
      <c r="KGV48" s="14"/>
      <c r="KGW48" s="14"/>
      <c r="KGX48" s="14"/>
      <c r="KGY48" s="14"/>
      <c r="KGZ48" s="14"/>
      <c r="KHA48" s="14"/>
      <c r="KHB48" s="14"/>
      <c r="KHC48" s="14"/>
      <c r="KHD48" s="14"/>
      <c r="KHE48" s="14"/>
      <c r="KHF48" s="14"/>
      <c r="KHG48" s="14"/>
      <c r="KHH48" s="14"/>
      <c r="KHI48" s="14"/>
      <c r="KHJ48" s="14"/>
      <c r="KHK48" s="14"/>
      <c r="KHL48" s="14"/>
      <c r="KHM48" s="14"/>
      <c r="KHN48" s="14"/>
      <c r="KHO48" s="14"/>
      <c r="KHP48" s="14"/>
      <c r="KHQ48" s="14"/>
      <c r="KHR48" s="14"/>
      <c r="KHS48" s="14"/>
      <c r="KHT48" s="14"/>
      <c r="KHU48" s="14"/>
      <c r="KHV48" s="14"/>
      <c r="KHW48" s="14"/>
      <c r="KHX48" s="14"/>
      <c r="KHY48" s="14"/>
      <c r="KHZ48" s="14"/>
      <c r="KIA48" s="14"/>
      <c r="KIB48" s="14"/>
      <c r="KIC48" s="14"/>
      <c r="KID48" s="14"/>
      <c r="KIE48" s="14"/>
      <c r="KIF48" s="14"/>
      <c r="KIG48" s="14"/>
      <c r="KIH48" s="14"/>
      <c r="KII48" s="14"/>
      <c r="KIJ48" s="14"/>
      <c r="KIK48" s="14"/>
      <c r="KIL48" s="14"/>
      <c r="KIM48" s="14"/>
      <c r="KIN48" s="14"/>
      <c r="KIO48" s="14"/>
      <c r="KIP48" s="14"/>
      <c r="KIQ48" s="14"/>
      <c r="KIR48" s="14"/>
      <c r="KIS48" s="14"/>
      <c r="KIT48" s="14"/>
      <c r="KIU48" s="14"/>
      <c r="KIV48" s="14"/>
      <c r="KIW48" s="14"/>
      <c r="KIX48" s="14"/>
      <c r="KIY48" s="14"/>
      <c r="KIZ48" s="14"/>
      <c r="KJA48" s="14"/>
      <c r="KJB48" s="14"/>
      <c r="KJC48" s="14"/>
      <c r="KJD48" s="14"/>
      <c r="KJE48" s="14"/>
      <c r="KJF48" s="14"/>
      <c r="KJG48" s="14"/>
      <c r="KJH48" s="14"/>
      <c r="KJI48" s="14"/>
      <c r="KJJ48" s="14"/>
      <c r="KJK48" s="14"/>
      <c r="KJL48" s="14"/>
      <c r="KJM48" s="14"/>
      <c r="KJN48" s="14"/>
      <c r="KJO48" s="14"/>
      <c r="KJP48" s="14"/>
      <c r="KJQ48" s="14"/>
      <c r="KJR48" s="14"/>
      <c r="KJS48" s="14"/>
      <c r="KJT48" s="14"/>
      <c r="KJU48" s="14"/>
      <c r="KJV48" s="14"/>
      <c r="KJW48" s="14"/>
      <c r="KJX48" s="14"/>
      <c r="KJY48" s="14"/>
      <c r="KJZ48" s="14"/>
      <c r="KKA48" s="14"/>
      <c r="KKB48" s="14"/>
      <c r="KKC48" s="14"/>
      <c r="KKD48" s="14"/>
      <c r="KKE48" s="14"/>
      <c r="KKF48" s="14"/>
      <c r="KKG48" s="14"/>
      <c r="KKH48" s="14"/>
      <c r="KKI48" s="14"/>
      <c r="KKJ48" s="14"/>
      <c r="KKK48" s="14"/>
      <c r="KKL48" s="14"/>
      <c r="KKM48" s="14"/>
      <c r="KKN48" s="14"/>
      <c r="KKO48" s="14"/>
      <c r="KKP48" s="14"/>
      <c r="KKQ48" s="14"/>
      <c r="KKR48" s="14"/>
      <c r="KKS48" s="14"/>
      <c r="KKT48" s="14"/>
      <c r="KKU48" s="14"/>
      <c r="KKV48" s="14"/>
      <c r="KKW48" s="14"/>
      <c r="KKX48" s="14"/>
      <c r="KKY48" s="14"/>
      <c r="KKZ48" s="14"/>
      <c r="KLA48" s="14"/>
      <c r="KLB48" s="14"/>
      <c r="KLC48" s="14"/>
      <c r="KLD48" s="14"/>
      <c r="KLE48" s="14"/>
      <c r="KLF48" s="14"/>
      <c r="KLG48" s="14"/>
      <c r="KLH48" s="14"/>
      <c r="KLI48" s="14"/>
      <c r="KLJ48" s="14"/>
      <c r="KLK48" s="14"/>
      <c r="KLL48" s="14"/>
      <c r="KLM48" s="14"/>
      <c r="KLN48" s="14"/>
      <c r="KLO48" s="14"/>
      <c r="KLP48" s="14"/>
      <c r="KLQ48" s="14"/>
      <c r="KLR48" s="14"/>
      <c r="KLS48" s="14"/>
      <c r="KLT48" s="14"/>
      <c r="KLU48" s="14"/>
      <c r="KLV48" s="14"/>
      <c r="KLW48" s="14"/>
      <c r="KLX48" s="14"/>
      <c r="KLY48" s="14"/>
      <c r="KLZ48" s="14"/>
      <c r="KMA48" s="14"/>
      <c r="KMB48" s="14"/>
      <c r="KMC48" s="14"/>
      <c r="KMD48" s="14"/>
      <c r="KME48" s="14"/>
      <c r="KMF48" s="14"/>
      <c r="KMG48" s="14"/>
      <c r="KMH48" s="14"/>
      <c r="KMI48" s="14"/>
      <c r="KMJ48" s="14"/>
      <c r="KMK48" s="14"/>
      <c r="KML48" s="14"/>
      <c r="KMM48" s="14"/>
      <c r="KMN48" s="14"/>
      <c r="KMO48" s="14"/>
      <c r="KMP48" s="14"/>
      <c r="KMQ48" s="14"/>
      <c r="KMR48" s="14"/>
      <c r="KMS48" s="14"/>
      <c r="KMT48" s="14"/>
      <c r="KMU48" s="14"/>
      <c r="KMV48" s="14"/>
      <c r="KMW48" s="14"/>
      <c r="KMX48" s="14"/>
      <c r="KMY48" s="14"/>
      <c r="KMZ48" s="14"/>
      <c r="KNA48" s="14"/>
      <c r="KNB48" s="14"/>
      <c r="KNC48" s="14"/>
      <c r="KND48" s="14"/>
      <c r="KNE48" s="14"/>
      <c r="KNF48" s="14"/>
      <c r="KNG48" s="14"/>
      <c r="KNH48" s="14"/>
      <c r="KNI48" s="14"/>
      <c r="KNJ48" s="14"/>
      <c r="KNK48" s="14"/>
      <c r="KNL48" s="14"/>
      <c r="KNM48" s="14"/>
      <c r="KNN48" s="14"/>
      <c r="KNO48" s="14"/>
      <c r="KNP48" s="14"/>
      <c r="KNQ48" s="14"/>
      <c r="KNR48" s="14"/>
      <c r="KNS48" s="14"/>
      <c r="KNT48" s="14"/>
      <c r="KNU48" s="14"/>
      <c r="KNV48" s="14"/>
      <c r="KNW48" s="14"/>
      <c r="KNX48" s="14"/>
      <c r="KNY48" s="14"/>
      <c r="KNZ48" s="14"/>
      <c r="KOA48" s="14"/>
      <c r="KOB48" s="14"/>
      <c r="KOC48" s="14"/>
      <c r="KOD48" s="14"/>
      <c r="KOE48" s="14"/>
      <c r="KOF48" s="14"/>
      <c r="KOG48" s="14"/>
      <c r="KOH48" s="14"/>
      <c r="KOI48" s="14"/>
      <c r="KOJ48" s="14"/>
      <c r="KOK48" s="14"/>
      <c r="KOL48" s="14"/>
      <c r="KOM48" s="14"/>
      <c r="KON48" s="14"/>
      <c r="KOO48" s="14"/>
      <c r="KOP48" s="14"/>
      <c r="KOQ48" s="14"/>
      <c r="KOR48" s="14"/>
      <c r="KOS48" s="14"/>
      <c r="KOT48" s="14"/>
      <c r="KOU48" s="14"/>
      <c r="KOV48" s="14"/>
      <c r="KOW48" s="14"/>
      <c r="KOX48" s="14"/>
      <c r="KOY48" s="14"/>
      <c r="KOZ48" s="14"/>
      <c r="KPA48" s="14"/>
      <c r="KPB48" s="14"/>
      <c r="KPC48" s="14"/>
      <c r="KPD48" s="14"/>
      <c r="KPE48" s="14"/>
      <c r="KPF48" s="14"/>
      <c r="KPG48" s="14"/>
      <c r="KPH48" s="14"/>
      <c r="KPI48" s="14"/>
      <c r="KPJ48" s="14"/>
      <c r="KPK48" s="14"/>
      <c r="KPL48" s="14"/>
      <c r="KPM48" s="14"/>
      <c r="KPN48" s="14"/>
      <c r="KPO48" s="14"/>
      <c r="KPP48" s="14"/>
      <c r="KPQ48" s="14"/>
      <c r="KPR48" s="14"/>
      <c r="KPS48" s="14"/>
      <c r="KPT48" s="14"/>
      <c r="KPU48" s="14"/>
      <c r="KPV48" s="14"/>
      <c r="KPW48" s="14"/>
      <c r="KPX48" s="14"/>
      <c r="KPY48" s="14"/>
      <c r="KPZ48" s="14"/>
      <c r="KQA48" s="14"/>
      <c r="KQB48" s="14"/>
      <c r="KQC48" s="14"/>
      <c r="KQD48" s="14"/>
      <c r="KQE48" s="14"/>
      <c r="KQF48" s="14"/>
      <c r="KQG48" s="14"/>
      <c r="KQH48" s="14"/>
      <c r="KQI48" s="14"/>
      <c r="KQJ48" s="14"/>
      <c r="KQK48" s="14"/>
      <c r="KQL48" s="14"/>
      <c r="KQM48" s="14"/>
      <c r="KQN48" s="14"/>
      <c r="KQO48" s="14"/>
      <c r="KQP48" s="14"/>
      <c r="KQQ48" s="14"/>
      <c r="KQR48" s="14"/>
      <c r="KQS48" s="14"/>
      <c r="KQT48" s="14"/>
      <c r="KQU48" s="14"/>
      <c r="KQV48" s="14"/>
      <c r="KQW48" s="14"/>
      <c r="KQX48" s="14"/>
      <c r="KQY48" s="14"/>
      <c r="KQZ48" s="14"/>
      <c r="KRA48" s="14"/>
      <c r="KRB48" s="14"/>
      <c r="KRC48" s="14"/>
      <c r="KRD48" s="14"/>
      <c r="KRE48" s="14"/>
      <c r="KRF48" s="14"/>
      <c r="KRG48" s="14"/>
      <c r="KRH48" s="14"/>
      <c r="KRI48" s="14"/>
      <c r="KRJ48" s="14"/>
      <c r="KRK48" s="14"/>
      <c r="KRL48" s="14"/>
      <c r="KRM48" s="14"/>
      <c r="KRN48" s="14"/>
      <c r="KRO48" s="14"/>
      <c r="KRP48" s="14"/>
      <c r="KRQ48" s="14"/>
      <c r="KRR48" s="14"/>
      <c r="KRS48" s="14"/>
      <c r="KRT48" s="14"/>
      <c r="KRU48" s="14"/>
      <c r="KRV48" s="14"/>
      <c r="KRW48" s="14"/>
      <c r="KRX48" s="14"/>
      <c r="KRY48" s="14"/>
      <c r="KRZ48" s="14"/>
      <c r="KSA48" s="14"/>
      <c r="KSB48" s="14"/>
      <c r="KSC48" s="14"/>
      <c r="KSD48" s="14"/>
      <c r="KSE48" s="14"/>
      <c r="KSF48" s="14"/>
      <c r="KSG48" s="14"/>
      <c r="KSH48" s="14"/>
      <c r="KSI48" s="14"/>
      <c r="KSJ48" s="14"/>
      <c r="KSK48" s="14"/>
      <c r="KSL48" s="14"/>
      <c r="KSM48" s="14"/>
      <c r="KSN48" s="14"/>
      <c r="KSO48" s="14"/>
      <c r="KSP48" s="14"/>
      <c r="KSQ48" s="14"/>
      <c r="KSR48" s="14"/>
      <c r="KSS48" s="14"/>
      <c r="KST48" s="14"/>
      <c r="KSU48" s="14"/>
      <c r="KSV48" s="14"/>
      <c r="KSW48" s="14"/>
      <c r="KSX48" s="14"/>
      <c r="KSY48" s="14"/>
      <c r="KSZ48" s="14"/>
      <c r="KTA48" s="14"/>
      <c r="KTB48" s="14"/>
      <c r="KTC48" s="14"/>
      <c r="KTD48" s="14"/>
      <c r="KTE48" s="14"/>
      <c r="KTF48" s="14"/>
      <c r="KTG48" s="14"/>
      <c r="KTH48" s="14"/>
      <c r="KTI48" s="14"/>
      <c r="KTJ48" s="14"/>
      <c r="KTK48" s="14"/>
      <c r="KTL48" s="14"/>
      <c r="KTM48" s="14"/>
      <c r="KTN48" s="14"/>
      <c r="KTO48" s="14"/>
      <c r="KTP48" s="14"/>
      <c r="KTQ48" s="14"/>
      <c r="KTR48" s="14"/>
      <c r="KTS48" s="14"/>
      <c r="KTT48" s="14"/>
      <c r="KTU48" s="14"/>
      <c r="KTV48" s="14"/>
      <c r="KTW48" s="14"/>
      <c r="KTX48" s="14"/>
      <c r="KTY48" s="14"/>
      <c r="KTZ48" s="14"/>
      <c r="KUA48" s="14"/>
      <c r="KUB48" s="14"/>
      <c r="KUC48" s="14"/>
      <c r="KUD48" s="14"/>
      <c r="KUE48" s="14"/>
      <c r="KUF48" s="14"/>
      <c r="KUG48" s="14"/>
      <c r="KUH48" s="14"/>
      <c r="KUI48" s="14"/>
      <c r="KUJ48" s="14"/>
      <c r="KUK48" s="14"/>
      <c r="KUL48" s="14"/>
      <c r="KUM48" s="14"/>
      <c r="KUN48" s="14"/>
      <c r="KUO48" s="14"/>
      <c r="KUP48" s="14"/>
      <c r="KUQ48" s="14"/>
      <c r="KUR48" s="14"/>
      <c r="KUS48" s="14"/>
      <c r="KUT48" s="14"/>
      <c r="KUU48" s="14"/>
      <c r="KUV48" s="14"/>
      <c r="KUW48" s="14"/>
      <c r="KUX48" s="14"/>
      <c r="KUY48" s="14"/>
      <c r="KUZ48" s="14"/>
      <c r="KVA48" s="14"/>
      <c r="KVB48" s="14"/>
      <c r="KVC48" s="14"/>
      <c r="KVD48" s="14"/>
      <c r="KVE48" s="14"/>
      <c r="KVF48" s="14"/>
      <c r="KVG48" s="14"/>
      <c r="KVH48" s="14"/>
      <c r="KVI48" s="14"/>
      <c r="KVJ48" s="14"/>
      <c r="KVK48" s="14"/>
      <c r="KVL48" s="14"/>
      <c r="KVM48" s="14"/>
      <c r="KVN48" s="14"/>
      <c r="KVO48" s="14"/>
      <c r="KVP48" s="14"/>
      <c r="KVQ48" s="14"/>
      <c r="KVR48" s="14"/>
      <c r="KVS48" s="14"/>
      <c r="KVT48" s="14"/>
      <c r="KVU48" s="14"/>
      <c r="KVV48" s="14"/>
      <c r="KVW48" s="14"/>
      <c r="KVX48" s="14"/>
      <c r="KVY48" s="14"/>
      <c r="KVZ48" s="14"/>
      <c r="KWA48" s="14"/>
      <c r="KWB48" s="14"/>
      <c r="KWC48" s="14"/>
      <c r="KWD48" s="14"/>
      <c r="KWE48" s="14"/>
      <c r="KWF48" s="14"/>
      <c r="KWG48" s="14"/>
      <c r="KWH48" s="14"/>
      <c r="KWI48" s="14"/>
      <c r="KWJ48" s="14"/>
      <c r="KWK48" s="14"/>
      <c r="KWL48" s="14"/>
      <c r="KWM48" s="14"/>
      <c r="KWN48" s="14"/>
      <c r="KWO48" s="14"/>
      <c r="KWP48" s="14"/>
      <c r="KWQ48" s="14"/>
      <c r="KWR48" s="14"/>
      <c r="KWS48" s="14"/>
      <c r="KWT48" s="14"/>
      <c r="KWU48" s="14"/>
      <c r="KWV48" s="14"/>
      <c r="KWW48" s="14"/>
      <c r="KWX48" s="14"/>
      <c r="KWY48" s="14"/>
      <c r="KWZ48" s="14"/>
      <c r="KXA48" s="14"/>
      <c r="KXB48" s="14"/>
      <c r="KXC48" s="14"/>
      <c r="KXD48" s="14"/>
      <c r="KXE48" s="14"/>
      <c r="KXF48" s="14"/>
      <c r="KXG48" s="14"/>
      <c r="KXH48" s="14"/>
      <c r="KXI48" s="14"/>
      <c r="KXJ48" s="14"/>
      <c r="KXK48" s="14"/>
      <c r="KXL48" s="14"/>
      <c r="KXM48" s="14"/>
      <c r="KXN48" s="14"/>
      <c r="KXO48" s="14"/>
      <c r="KXP48" s="14"/>
      <c r="KXQ48" s="14"/>
      <c r="KXR48" s="14"/>
      <c r="KXS48" s="14"/>
      <c r="KXT48" s="14"/>
      <c r="KXU48" s="14"/>
      <c r="KXV48" s="14"/>
      <c r="KXW48" s="14"/>
      <c r="KXX48" s="14"/>
      <c r="KXY48" s="14"/>
      <c r="KXZ48" s="14"/>
      <c r="KYA48" s="14"/>
      <c r="KYB48" s="14"/>
      <c r="KYC48" s="14"/>
      <c r="KYD48" s="14"/>
      <c r="KYE48" s="14"/>
      <c r="KYF48" s="14"/>
      <c r="KYG48" s="14"/>
      <c r="KYH48" s="14"/>
      <c r="KYI48" s="14"/>
      <c r="KYJ48" s="14"/>
      <c r="KYK48" s="14"/>
      <c r="KYL48" s="14"/>
      <c r="KYM48" s="14"/>
      <c r="KYN48" s="14"/>
      <c r="KYO48" s="14"/>
      <c r="KYP48" s="14"/>
      <c r="KYQ48" s="14"/>
      <c r="KYR48" s="14"/>
      <c r="KYS48" s="14"/>
      <c r="KYT48" s="14"/>
      <c r="KYU48" s="14"/>
      <c r="KYV48" s="14"/>
      <c r="KYW48" s="14"/>
      <c r="KYX48" s="14"/>
      <c r="KYY48" s="14"/>
      <c r="KYZ48" s="14"/>
      <c r="KZA48" s="14"/>
      <c r="KZB48" s="14"/>
      <c r="KZC48" s="14"/>
      <c r="KZD48" s="14"/>
      <c r="KZE48" s="14"/>
      <c r="KZF48" s="14"/>
      <c r="KZG48" s="14"/>
      <c r="KZH48" s="14"/>
      <c r="KZI48" s="14"/>
      <c r="KZJ48" s="14"/>
      <c r="KZK48" s="14"/>
      <c r="KZL48" s="14"/>
      <c r="KZM48" s="14"/>
      <c r="KZN48" s="14"/>
      <c r="KZO48" s="14"/>
      <c r="KZP48" s="14"/>
      <c r="KZQ48" s="14"/>
      <c r="KZR48" s="14"/>
      <c r="KZS48" s="14"/>
      <c r="KZT48" s="14"/>
      <c r="KZU48" s="14"/>
      <c r="KZV48" s="14"/>
      <c r="KZW48" s="14"/>
      <c r="KZX48" s="14"/>
      <c r="KZY48" s="14"/>
      <c r="KZZ48" s="14"/>
      <c r="LAA48" s="14"/>
      <c r="LAB48" s="14"/>
      <c r="LAC48" s="14"/>
      <c r="LAD48" s="14"/>
      <c r="LAE48" s="14"/>
      <c r="LAF48" s="14"/>
      <c r="LAG48" s="14"/>
      <c r="LAH48" s="14"/>
      <c r="LAI48" s="14"/>
      <c r="LAJ48" s="14"/>
      <c r="LAK48" s="14"/>
      <c r="LAL48" s="14"/>
      <c r="LAM48" s="14"/>
      <c r="LAN48" s="14"/>
      <c r="LAO48" s="14"/>
      <c r="LAP48" s="14"/>
      <c r="LAQ48" s="14"/>
      <c r="LAR48" s="14"/>
      <c r="LAS48" s="14"/>
      <c r="LAT48" s="14"/>
      <c r="LAU48" s="14"/>
      <c r="LAV48" s="14"/>
      <c r="LAW48" s="14"/>
      <c r="LAX48" s="14"/>
      <c r="LAY48" s="14"/>
      <c r="LAZ48" s="14"/>
      <c r="LBA48" s="14"/>
      <c r="LBB48" s="14"/>
      <c r="LBC48" s="14"/>
      <c r="LBD48" s="14"/>
      <c r="LBE48" s="14"/>
      <c r="LBF48" s="14"/>
      <c r="LBG48" s="14"/>
      <c r="LBH48" s="14"/>
      <c r="LBI48" s="14"/>
      <c r="LBJ48" s="14"/>
      <c r="LBK48" s="14"/>
      <c r="LBL48" s="14"/>
      <c r="LBM48" s="14"/>
      <c r="LBN48" s="14"/>
      <c r="LBO48" s="14"/>
      <c r="LBP48" s="14"/>
      <c r="LBQ48" s="14"/>
      <c r="LBR48" s="14"/>
      <c r="LBS48" s="14"/>
      <c r="LBT48" s="14"/>
      <c r="LBU48" s="14"/>
      <c r="LBV48" s="14"/>
      <c r="LBW48" s="14"/>
      <c r="LBX48" s="14"/>
      <c r="LBY48" s="14"/>
      <c r="LBZ48" s="14"/>
      <c r="LCA48" s="14"/>
      <c r="LCB48" s="14"/>
      <c r="LCC48" s="14"/>
      <c r="LCD48" s="14"/>
      <c r="LCE48" s="14"/>
      <c r="LCF48" s="14"/>
      <c r="LCG48" s="14"/>
      <c r="LCH48" s="14"/>
      <c r="LCI48" s="14"/>
      <c r="LCJ48" s="14"/>
      <c r="LCK48" s="14"/>
      <c r="LCL48" s="14"/>
      <c r="LCM48" s="14"/>
      <c r="LCN48" s="14"/>
      <c r="LCO48" s="14"/>
      <c r="LCP48" s="14"/>
      <c r="LCQ48" s="14"/>
      <c r="LCR48" s="14"/>
      <c r="LCS48" s="14"/>
      <c r="LCT48" s="14"/>
      <c r="LCU48" s="14"/>
      <c r="LCV48" s="14"/>
      <c r="LCW48" s="14"/>
      <c r="LCX48" s="14"/>
      <c r="LCY48" s="14"/>
      <c r="LCZ48" s="14"/>
      <c r="LDA48" s="14"/>
      <c r="LDB48" s="14"/>
      <c r="LDC48" s="14"/>
      <c r="LDD48" s="14"/>
      <c r="LDE48" s="14"/>
      <c r="LDF48" s="14"/>
      <c r="LDG48" s="14"/>
      <c r="LDH48" s="14"/>
      <c r="LDI48" s="14"/>
      <c r="LDJ48" s="14"/>
      <c r="LDK48" s="14"/>
      <c r="LDL48" s="14"/>
      <c r="LDM48" s="14"/>
      <c r="LDN48" s="14"/>
      <c r="LDO48" s="14"/>
      <c r="LDP48" s="14"/>
      <c r="LDQ48" s="14"/>
      <c r="LDR48" s="14"/>
      <c r="LDS48" s="14"/>
      <c r="LDT48" s="14"/>
      <c r="LDU48" s="14"/>
      <c r="LDV48" s="14"/>
      <c r="LDW48" s="14"/>
      <c r="LDX48" s="14"/>
      <c r="LDY48" s="14"/>
      <c r="LDZ48" s="14"/>
      <c r="LEA48" s="14"/>
      <c r="LEB48" s="14"/>
      <c r="LEC48" s="14"/>
      <c r="LED48" s="14"/>
      <c r="LEE48" s="14"/>
      <c r="LEF48" s="14"/>
      <c r="LEG48" s="14"/>
      <c r="LEH48" s="14"/>
      <c r="LEI48" s="14"/>
      <c r="LEJ48" s="14"/>
      <c r="LEK48" s="14"/>
      <c r="LEL48" s="14"/>
      <c r="LEM48" s="14"/>
      <c r="LEN48" s="14"/>
      <c r="LEO48" s="14"/>
      <c r="LEP48" s="14"/>
      <c r="LEQ48" s="14"/>
      <c r="LER48" s="14"/>
      <c r="LES48" s="14"/>
      <c r="LET48" s="14"/>
      <c r="LEU48" s="14"/>
      <c r="LEV48" s="14"/>
      <c r="LEW48" s="14"/>
      <c r="LEX48" s="14"/>
      <c r="LEY48" s="14"/>
      <c r="LEZ48" s="14"/>
      <c r="LFA48" s="14"/>
      <c r="LFB48" s="14"/>
      <c r="LFC48" s="14"/>
      <c r="LFD48" s="14"/>
      <c r="LFE48" s="14"/>
      <c r="LFF48" s="14"/>
      <c r="LFG48" s="14"/>
      <c r="LFH48" s="14"/>
      <c r="LFI48" s="14"/>
      <c r="LFJ48" s="14"/>
      <c r="LFK48" s="14"/>
      <c r="LFL48" s="14"/>
      <c r="LFM48" s="14"/>
      <c r="LFN48" s="14"/>
      <c r="LFO48" s="14"/>
      <c r="LFP48" s="14"/>
      <c r="LFQ48" s="14"/>
      <c r="LFR48" s="14"/>
      <c r="LFS48" s="14"/>
      <c r="LFT48" s="14"/>
      <c r="LFU48" s="14"/>
      <c r="LFV48" s="14"/>
      <c r="LFW48" s="14"/>
      <c r="LFX48" s="14"/>
      <c r="LFY48" s="14"/>
      <c r="LFZ48" s="14"/>
      <c r="LGA48" s="14"/>
      <c r="LGB48" s="14"/>
      <c r="LGC48" s="14"/>
      <c r="LGD48" s="14"/>
      <c r="LGE48" s="14"/>
      <c r="LGF48" s="14"/>
      <c r="LGG48" s="14"/>
      <c r="LGH48" s="14"/>
      <c r="LGI48" s="14"/>
      <c r="LGJ48" s="14"/>
      <c r="LGK48" s="14"/>
      <c r="LGL48" s="14"/>
      <c r="LGM48" s="14"/>
      <c r="LGN48" s="14"/>
      <c r="LGO48" s="14"/>
      <c r="LGP48" s="14"/>
      <c r="LGQ48" s="14"/>
      <c r="LGR48" s="14"/>
      <c r="LGS48" s="14"/>
      <c r="LGT48" s="14"/>
      <c r="LGU48" s="14"/>
      <c r="LGV48" s="14"/>
      <c r="LGW48" s="14"/>
      <c r="LGX48" s="14"/>
      <c r="LGY48" s="14"/>
      <c r="LGZ48" s="14"/>
      <c r="LHA48" s="14"/>
      <c r="LHB48" s="14"/>
      <c r="LHC48" s="14"/>
      <c r="LHD48" s="14"/>
      <c r="LHE48" s="14"/>
      <c r="LHF48" s="14"/>
      <c r="LHG48" s="14"/>
      <c r="LHH48" s="14"/>
      <c r="LHI48" s="14"/>
      <c r="LHJ48" s="14"/>
      <c r="LHK48" s="14"/>
      <c r="LHL48" s="14"/>
      <c r="LHM48" s="14"/>
      <c r="LHN48" s="14"/>
      <c r="LHO48" s="14"/>
      <c r="LHP48" s="14"/>
      <c r="LHQ48" s="14"/>
      <c r="LHR48" s="14"/>
      <c r="LHS48" s="14"/>
      <c r="LHT48" s="14"/>
      <c r="LHU48" s="14"/>
      <c r="LHV48" s="14"/>
      <c r="LHW48" s="14"/>
      <c r="LHX48" s="14"/>
      <c r="LHY48" s="14"/>
      <c r="LHZ48" s="14"/>
      <c r="LIA48" s="14"/>
      <c r="LIB48" s="14"/>
      <c r="LIC48" s="14"/>
      <c r="LID48" s="14"/>
      <c r="LIE48" s="14"/>
      <c r="LIF48" s="14"/>
      <c r="LIG48" s="14"/>
      <c r="LIH48" s="14"/>
      <c r="LII48" s="14"/>
      <c r="LIJ48" s="14"/>
      <c r="LIK48" s="14"/>
      <c r="LIL48" s="14"/>
      <c r="LIM48" s="14"/>
      <c r="LIN48" s="14"/>
      <c r="LIO48" s="14"/>
      <c r="LIP48" s="14"/>
      <c r="LIQ48" s="14"/>
      <c r="LIR48" s="14"/>
      <c r="LIS48" s="14"/>
      <c r="LIT48" s="14"/>
      <c r="LIU48" s="14"/>
      <c r="LIV48" s="14"/>
      <c r="LIW48" s="14"/>
      <c r="LIX48" s="14"/>
      <c r="LIY48" s="14"/>
      <c r="LIZ48" s="14"/>
      <c r="LJA48" s="14"/>
      <c r="LJB48" s="14"/>
      <c r="LJC48" s="14"/>
      <c r="LJD48" s="14"/>
      <c r="LJE48" s="14"/>
      <c r="LJF48" s="14"/>
      <c r="LJG48" s="14"/>
      <c r="LJH48" s="14"/>
      <c r="LJI48" s="14"/>
      <c r="LJJ48" s="14"/>
      <c r="LJK48" s="14"/>
      <c r="LJL48" s="14"/>
      <c r="LJM48" s="14"/>
      <c r="LJN48" s="14"/>
      <c r="LJO48" s="14"/>
      <c r="LJP48" s="14"/>
      <c r="LJQ48" s="14"/>
      <c r="LJR48" s="14"/>
      <c r="LJS48" s="14"/>
      <c r="LJT48" s="14"/>
      <c r="LJU48" s="14"/>
      <c r="LJV48" s="14"/>
      <c r="LJW48" s="14"/>
      <c r="LJX48" s="14"/>
      <c r="LJY48" s="14"/>
      <c r="LJZ48" s="14"/>
      <c r="LKA48" s="14"/>
      <c r="LKB48" s="14"/>
      <c r="LKC48" s="14"/>
      <c r="LKD48" s="14"/>
      <c r="LKE48" s="14"/>
      <c r="LKF48" s="14"/>
      <c r="LKG48" s="14"/>
      <c r="LKH48" s="14"/>
      <c r="LKI48" s="14"/>
      <c r="LKJ48" s="14"/>
      <c r="LKK48" s="14"/>
      <c r="LKL48" s="14"/>
      <c r="LKM48" s="14"/>
      <c r="LKN48" s="14"/>
      <c r="LKO48" s="14"/>
      <c r="LKP48" s="14"/>
      <c r="LKQ48" s="14"/>
      <c r="LKR48" s="14"/>
      <c r="LKS48" s="14"/>
      <c r="LKT48" s="14"/>
      <c r="LKU48" s="14"/>
      <c r="LKV48" s="14"/>
      <c r="LKW48" s="14"/>
      <c r="LKX48" s="14"/>
      <c r="LKY48" s="14"/>
      <c r="LKZ48" s="14"/>
      <c r="LLA48" s="14"/>
      <c r="LLB48" s="14"/>
      <c r="LLC48" s="14"/>
      <c r="LLD48" s="14"/>
      <c r="LLE48" s="14"/>
      <c r="LLF48" s="14"/>
      <c r="LLG48" s="14"/>
      <c r="LLH48" s="14"/>
      <c r="LLI48" s="14"/>
      <c r="LLJ48" s="14"/>
      <c r="LLK48" s="14"/>
      <c r="LLL48" s="14"/>
      <c r="LLM48" s="14"/>
      <c r="LLN48" s="14"/>
      <c r="LLO48" s="14"/>
      <c r="LLP48" s="14"/>
      <c r="LLQ48" s="14"/>
      <c r="LLR48" s="14"/>
      <c r="LLS48" s="14"/>
      <c r="LLT48" s="14"/>
      <c r="LLU48" s="14"/>
      <c r="LLV48" s="14"/>
      <c r="LLW48" s="14"/>
      <c r="LLX48" s="14"/>
      <c r="LLY48" s="14"/>
      <c r="LLZ48" s="14"/>
      <c r="LMA48" s="14"/>
      <c r="LMB48" s="14"/>
      <c r="LMC48" s="14"/>
      <c r="LMD48" s="14"/>
      <c r="LME48" s="14"/>
      <c r="LMF48" s="14"/>
      <c r="LMG48" s="14"/>
      <c r="LMH48" s="14"/>
      <c r="LMI48" s="14"/>
      <c r="LMJ48" s="14"/>
      <c r="LMK48" s="14"/>
      <c r="LML48" s="14"/>
      <c r="LMM48" s="14"/>
      <c r="LMN48" s="14"/>
      <c r="LMO48" s="14"/>
      <c r="LMP48" s="14"/>
      <c r="LMQ48" s="14"/>
      <c r="LMR48" s="14"/>
      <c r="LMS48" s="14"/>
      <c r="LMT48" s="14"/>
      <c r="LMU48" s="14"/>
      <c r="LMV48" s="14"/>
      <c r="LMW48" s="14"/>
      <c r="LMX48" s="14"/>
      <c r="LMY48" s="14"/>
      <c r="LMZ48" s="14"/>
      <c r="LNA48" s="14"/>
      <c r="LNB48" s="14"/>
      <c r="LNC48" s="14"/>
      <c r="LND48" s="14"/>
      <c r="LNE48" s="14"/>
      <c r="LNF48" s="14"/>
      <c r="LNG48" s="14"/>
      <c r="LNH48" s="14"/>
      <c r="LNI48" s="14"/>
      <c r="LNJ48" s="14"/>
      <c r="LNK48" s="14"/>
      <c r="LNL48" s="14"/>
      <c r="LNM48" s="14"/>
      <c r="LNN48" s="14"/>
      <c r="LNO48" s="14"/>
      <c r="LNP48" s="14"/>
      <c r="LNQ48" s="14"/>
      <c r="LNR48" s="14"/>
      <c r="LNS48" s="14"/>
      <c r="LNT48" s="14"/>
      <c r="LNU48" s="14"/>
      <c r="LNV48" s="14"/>
      <c r="LNW48" s="14"/>
      <c r="LNX48" s="14"/>
      <c r="LNY48" s="14"/>
      <c r="LNZ48" s="14"/>
      <c r="LOA48" s="14"/>
      <c r="LOB48" s="14"/>
      <c r="LOC48" s="14"/>
      <c r="LOD48" s="14"/>
      <c r="LOE48" s="14"/>
      <c r="LOF48" s="14"/>
      <c r="LOG48" s="14"/>
      <c r="LOH48" s="14"/>
      <c r="LOI48" s="14"/>
      <c r="LOJ48" s="14"/>
      <c r="LOK48" s="14"/>
      <c r="LOL48" s="14"/>
      <c r="LOM48" s="14"/>
      <c r="LON48" s="14"/>
      <c r="LOO48" s="14"/>
      <c r="LOP48" s="14"/>
      <c r="LOQ48" s="14"/>
      <c r="LOR48" s="14"/>
      <c r="LOS48" s="14"/>
      <c r="LOT48" s="14"/>
      <c r="LOU48" s="14"/>
      <c r="LOV48" s="14"/>
      <c r="LOW48" s="14"/>
      <c r="LOX48" s="14"/>
      <c r="LOY48" s="14"/>
      <c r="LOZ48" s="14"/>
      <c r="LPA48" s="14"/>
      <c r="LPB48" s="14"/>
      <c r="LPC48" s="14"/>
      <c r="LPD48" s="14"/>
      <c r="LPE48" s="14"/>
      <c r="LPF48" s="14"/>
      <c r="LPG48" s="14"/>
      <c r="LPH48" s="14"/>
      <c r="LPI48" s="14"/>
      <c r="LPJ48" s="14"/>
      <c r="LPK48" s="14"/>
      <c r="LPL48" s="14"/>
      <c r="LPM48" s="14"/>
      <c r="LPN48" s="14"/>
      <c r="LPO48" s="14"/>
      <c r="LPP48" s="14"/>
      <c r="LPQ48" s="14"/>
      <c r="LPR48" s="14"/>
      <c r="LPS48" s="14"/>
      <c r="LPT48" s="14"/>
      <c r="LPU48" s="14"/>
      <c r="LPV48" s="14"/>
      <c r="LPW48" s="14"/>
      <c r="LPX48" s="14"/>
      <c r="LPY48" s="14"/>
      <c r="LPZ48" s="14"/>
      <c r="LQA48" s="14"/>
      <c r="LQB48" s="14"/>
      <c r="LQC48" s="14"/>
      <c r="LQD48" s="14"/>
      <c r="LQE48" s="14"/>
      <c r="LQF48" s="14"/>
      <c r="LQG48" s="14"/>
      <c r="LQH48" s="14"/>
      <c r="LQI48" s="14"/>
      <c r="LQJ48" s="14"/>
      <c r="LQK48" s="14"/>
      <c r="LQL48" s="14"/>
      <c r="LQM48" s="14"/>
      <c r="LQN48" s="14"/>
      <c r="LQO48" s="14"/>
      <c r="LQP48" s="14"/>
      <c r="LQQ48" s="14"/>
      <c r="LQR48" s="14"/>
      <c r="LQS48" s="14"/>
      <c r="LQT48" s="14"/>
      <c r="LQU48" s="14"/>
      <c r="LQV48" s="14"/>
      <c r="LQW48" s="14"/>
      <c r="LQX48" s="14"/>
      <c r="LQY48" s="14"/>
      <c r="LQZ48" s="14"/>
      <c r="LRA48" s="14"/>
      <c r="LRB48" s="14"/>
      <c r="LRC48" s="14"/>
      <c r="LRD48" s="14"/>
      <c r="LRE48" s="14"/>
      <c r="LRF48" s="14"/>
      <c r="LRG48" s="14"/>
      <c r="LRH48" s="14"/>
      <c r="LRI48" s="14"/>
      <c r="LRJ48" s="14"/>
      <c r="LRK48" s="14"/>
      <c r="LRL48" s="14"/>
      <c r="LRM48" s="14"/>
      <c r="LRN48" s="14"/>
      <c r="LRO48" s="14"/>
      <c r="LRP48" s="14"/>
      <c r="LRQ48" s="14"/>
      <c r="LRR48" s="14"/>
      <c r="LRS48" s="14"/>
      <c r="LRT48" s="14"/>
      <c r="LRU48" s="14"/>
      <c r="LRV48" s="14"/>
      <c r="LRW48" s="14"/>
      <c r="LRX48" s="14"/>
      <c r="LRY48" s="14"/>
      <c r="LRZ48" s="14"/>
      <c r="LSA48" s="14"/>
      <c r="LSB48" s="14"/>
      <c r="LSC48" s="14"/>
      <c r="LSD48" s="14"/>
      <c r="LSE48" s="14"/>
      <c r="LSF48" s="14"/>
      <c r="LSG48" s="14"/>
      <c r="LSH48" s="14"/>
      <c r="LSI48" s="14"/>
      <c r="LSJ48" s="14"/>
      <c r="LSK48" s="14"/>
      <c r="LSL48" s="14"/>
      <c r="LSM48" s="14"/>
      <c r="LSN48" s="14"/>
      <c r="LSO48" s="14"/>
      <c r="LSP48" s="14"/>
      <c r="LSQ48" s="14"/>
      <c r="LSR48" s="14"/>
      <c r="LSS48" s="14"/>
      <c r="LST48" s="14"/>
      <c r="LSU48" s="14"/>
      <c r="LSV48" s="14"/>
      <c r="LSW48" s="14"/>
      <c r="LSX48" s="14"/>
      <c r="LSY48" s="14"/>
      <c r="LSZ48" s="14"/>
      <c r="LTA48" s="14"/>
      <c r="LTB48" s="14"/>
      <c r="LTC48" s="14"/>
      <c r="LTD48" s="14"/>
      <c r="LTE48" s="14"/>
      <c r="LTF48" s="14"/>
      <c r="LTG48" s="14"/>
      <c r="LTH48" s="14"/>
      <c r="LTI48" s="14"/>
      <c r="LTJ48" s="14"/>
      <c r="LTK48" s="14"/>
      <c r="LTL48" s="14"/>
      <c r="LTM48" s="14"/>
      <c r="LTN48" s="14"/>
      <c r="LTO48" s="14"/>
      <c r="LTP48" s="14"/>
      <c r="LTQ48" s="14"/>
      <c r="LTR48" s="14"/>
      <c r="LTS48" s="14"/>
      <c r="LTT48" s="14"/>
      <c r="LTU48" s="14"/>
      <c r="LTV48" s="14"/>
      <c r="LTW48" s="14"/>
      <c r="LTX48" s="14"/>
      <c r="LTY48" s="14"/>
      <c r="LTZ48" s="14"/>
      <c r="LUA48" s="14"/>
      <c r="LUB48" s="14"/>
      <c r="LUC48" s="14"/>
      <c r="LUD48" s="14"/>
      <c r="LUE48" s="14"/>
      <c r="LUF48" s="14"/>
      <c r="LUG48" s="14"/>
      <c r="LUH48" s="14"/>
      <c r="LUI48" s="14"/>
      <c r="LUJ48" s="14"/>
      <c r="LUK48" s="14"/>
      <c r="LUL48" s="14"/>
      <c r="LUM48" s="14"/>
      <c r="LUN48" s="14"/>
      <c r="LUO48" s="14"/>
      <c r="LUP48" s="14"/>
      <c r="LUQ48" s="14"/>
      <c r="LUR48" s="14"/>
      <c r="LUS48" s="14"/>
      <c r="LUT48" s="14"/>
      <c r="LUU48" s="14"/>
      <c r="LUV48" s="14"/>
      <c r="LUW48" s="14"/>
      <c r="LUX48" s="14"/>
      <c r="LUY48" s="14"/>
      <c r="LUZ48" s="14"/>
      <c r="LVA48" s="14"/>
      <c r="LVB48" s="14"/>
      <c r="LVC48" s="14"/>
      <c r="LVD48" s="14"/>
      <c r="LVE48" s="14"/>
      <c r="LVF48" s="14"/>
      <c r="LVG48" s="14"/>
      <c r="LVH48" s="14"/>
      <c r="LVI48" s="14"/>
      <c r="LVJ48" s="14"/>
      <c r="LVK48" s="14"/>
      <c r="LVL48" s="14"/>
      <c r="LVM48" s="14"/>
      <c r="LVN48" s="14"/>
      <c r="LVO48" s="14"/>
      <c r="LVP48" s="14"/>
      <c r="LVQ48" s="14"/>
      <c r="LVR48" s="14"/>
      <c r="LVS48" s="14"/>
      <c r="LVT48" s="14"/>
      <c r="LVU48" s="14"/>
      <c r="LVV48" s="14"/>
      <c r="LVW48" s="14"/>
      <c r="LVX48" s="14"/>
      <c r="LVY48" s="14"/>
      <c r="LVZ48" s="14"/>
      <c r="LWA48" s="14"/>
      <c r="LWB48" s="14"/>
      <c r="LWC48" s="14"/>
      <c r="LWD48" s="14"/>
      <c r="LWE48" s="14"/>
      <c r="LWF48" s="14"/>
      <c r="LWG48" s="14"/>
      <c r="LWH48" s="14"/>
      <c r="LWI48" s="14"/>
      <c r="LWJ48" s="14"/>
      <c r="LWK48" s="14"/>
      <c r="LWL48" s="14"/>
      <c r="LWM48" s="14"/>
      <c r="LWN48" s="14"/>
      <c r="LWO48" s="14"/>
      <c r="LWP48" s="14"/>
      <c r="LWQ48" s="14"/>
      <c r="LWR48" s="14"/>
      <c r="LWS48" s="14"/>
      <c r="LWT48" s="14"/>
      <c r="LWU48" s="14"/>
      <c r="LWV48" s="14"/>
      <c r="LWW48" s="14"/>
      <c r="LWX48" s="14"/>
      <c r="LWY48" s="14"/>
      <c r="LWZ48" s="14"/>
      <c r="LXA48" s="14"/>
      <c r="LXB48" s="14"/>
      <c r="LXC48" s="14"/>
      <c r="LXD48" s="14"/>
      <c r="LXE48" s="14"/>
      <c r="LXF48" s="14"/>
      <c r="LXG48" s="14"/>
      <c r="LXH48" s="14"/>
      <c r="LXI48" s="14"/>
      <c r="LXJ48" s="14"/>
      <c r="LXK48" s="14"/>
      <c r="LXL48" s="14"/>
      <c r="LXM48" s="14"/>
      <c r="LXN48" s="14"/>
      <c r="LXO48" s="14"/>
      <c r="LXP48" s="14"/>
      <c r="LXQ48" s="14"/>
      <c r="LXR48" s="14"/>
      <c r="LXS48" s="14"/>
      <c r="LXT48" s="14"/>
      <c r="LXU48" s="14"/>
      <c r="LXV48" s="14"/>
      <c r="LXW48" s="14"/>
      <c r="LXX48" s="14"/>
      <c r="LXY48" s="14"/>
      <c r="LXZ48" s="14"/>
      <c r="LYA48" s="14"/>
      <c r="LYB48" s="14"/>
      <c r="LYC48" s="14"/>
      <c r="LYD48" s="14"/>
      <c r="LYE48" s="14"/>
      <c r="LYF48" s="14"/>
      <c r="LYG48" s="14"/>
      <c r="LYH48" s="14"/>
      <c r="LYI48" s="14"/>
      <c r="LYJ48" s="14"/>
      <c r="LYK48" s="14"/>
      <c r="LYL48" s="14"/>
      <c r="LYM48" s="14"/>
      <c r="LYN48" s="14"/>
      <c r="LYO48" s="14"/>
      <c r="LYP48" s="14"/>
      <c r="LYQ48" s="14"/>
      <c r="LYR48" s="14"/>
      <c r="LYS48" s="14"/>
      <c r="LYT48" s="14"/>
      <c r="LYU48" s="14"/>
      <c r="LYV48" s="14"/>
      <c r="LYW48" s="14"/>
      <c r="LYX48" s="14"/>
      <c r="LYY48" s="14"/>
      <c r="LYZ48" s="14"/>
      <c r="LZA48" s="14"/>
      <c r="LZB48" s="14"/>
      <c r="LZC48" s="14"/>
      <c r="LZD48" s="14"/>
      <c r="LZE48" s="14"/>
      <c r="LZF48" s="14"/>
      <c r="LZG48" s="14"/>
      <c r="LZH48" s="14"/>
      <c r="LZI48" s="14"/>
      <c r="LZJ48" s="14"/>
      <c r="LZK48" s="14"/>
      <c r="LZL48" s="14"/>
      <c r="LZM48" s="14"/>
      <c r="LZN48" s="14"/>
      <c r="LZO48" s="14"/>
      <c r="LZP48" s="14"/>
      <c r="LZQ48" s="14"/>
      <c r="LZR48" s="14"/>
      <c r="LZS48" s="14"/>
      <c r="LZT48" s="14"/>
      <c r="LZU48" s="14"/>
      <c r="LZV48" s="14"/>
      <c r="LZW48" s="14"/>
      <c r="LZX48" s="14"/>
      <c r="LZY48" s="14"/>
      <c r="LZZ48" s="14"/>
      <c r="MAA48" s="14"/>
      <c r="MAB48" s="14"/>
      <c r="MAC48" s="14"/>
      <c r="MAD48" s="14"/>
      <c r="MAE48" s="14"/>
      <c r="MAF48" s="14"/>
      <c r="MAG48" s="14"/>
      <c r="MAH48" s="14"/>
      <c r="MAI48" s="14"/>
      <c r="MAJ48" s="14"/>
      <c r="MAK48" s="14"/>
      <c r="MAL48" s="14"/>
      <c r="MAM48" s="14"/>
      <c r="MAN48" s="14"/>
      <c r="MAO48" s="14"/>
      <c r="MAP48" s="14"/>
      <c r="MAQ48" s="14"/>
      <c r="MAR48" s="14"/>
      <c r="MAS48" s="14"/>
      <c r="MAT48" s="14"/>
      <c r="MAU48" s="14"/>
      <c r="MAV48" s="14"/>
      <c r="MAW48" s="14"/>
      <c r="MAX48" s="14"/>
      <c r="MAY48" s="14"/>
      <c r="MAZ48" s="14"/>
      <c r="MBA48" s="14"/>
      <c r="MBB48" s="14"/>
      <c r="MBC48" s="14"/>
      <c r="MBD48" s="14"/>
      <c r="MBE48" s="14"/>
      <c r="MBF48" s="14"/>
      <c r="MBG48" s="14"/>
      <c r="MBH48" s="14"/>
      <c r="MBI48" s="14"/>
      <c r="MBJ48" s="14"/>
      <c r="MBK48" s="14"/>
      <c r="MBL48" s="14"/>
      <c r="MBM48" s="14"/>
      <c r="MBN48" s="14"/>
      <c r="MBO48" s="14"/>
      <c r="MBP48" s="14"/>
      <c r="MBQ48" s="14"/>
      <c r="MBR48" s="14"/>
      <c r="MBS48" s="14"/>
      <c r="MBT48" s="14"/>
      <c r="MBU48" s="14"/>
      <c r="MBV48" s="14"/>
      <c r="MBW48" s="14"/>
      <c r="MBX48" s="14"/>
      <c r="MBY48" s="14"/>
      <c r="MBZ48" s="14"/>
      <c r="MCA48" s="14"/>
      <c r="MCB48" s="14"/>
      <c r="MCC48" s="14"/>
      <c r="MCD48" s="14"/>
      <c r="MCE48" s="14"/>
      <c r="MCF48" s="14"/>
      <c r="MCG48" s="14"/>
      <c r="MCH48" s="14"/>
      <c r="MCI48" s="14"/>
      <c r="MCJ48" s="14"/>
      <c r="MCK48" s="14"/>
      <c r="MCL48" s="14"/>
      <c r="MCM48" s="14"/>
      <c r="MCN48" s="14"/>
      <c r="MCO48" s="14"/>
      <c r="MCP48" s="14"/>
      <c r="MCQ48" s="14"/>
      <c r="MCR48" s="14"/>
      <c r="MCS48" s="14"/>
      <c r="MCT48" s="14"/>
      <c r="MCU48" s="14"/>
      <c r="MCV48" s="14"/>
      <c r="MCW48" s="14"/>
      <c r="MCX48" s="14"/>
      <c r="MCY48" s="14"/>
      <c r="MCZ48" s="14"/>
      <c r="MDA48" s="14"/>
      <c r="MDB48" s="14"/>
      <c r="MDC48" s="14"/>
      <c r="MDD48" s="14"/>
      <c r="MDE48" s="14"/>
      <c r="MDF48" s="14"/>
      <c r="MDG48" s="14"/>
      <c r="MDH48" s="14"/>
      <c r="MDI48" s="14"/>
      <c r="MDJ48" s="14"/>
      <c r="MDK48" s="14"/>
      <c r="MDL48" s="14"/>
      <c r="MDM48" s="14"/>
      <c r="MDN48" s="14"/>
      <c r="MDO48" s="14"/>
      <c r="MDP48" s="14"/>
      <c r="MDQ48" s="14"/>
      <c r="MDR48" s="14"/>
      <c r="MDS48" s="14"/>
      <c r="MDT48" s="14"/>
      <c r="MDU48" s="14"/>
      <c r="MDV48" s="14"/>
      <c r="MDW48" s="14"/>
      <c r="MDX48" s="14"/>
      <c r="MDY48" s="14"/>
      <c r="MDZ48" s="14"/>
      <c r="MEA48" s="14"/>
      <c r="MEB48" s="14"/>
      <c r="MEC48" s="14"/>
      <c r="MED48" s="14"/>
      <c r="MEE48" s="14"/>
      <c r="MEF48" s="14"/>
      <c r="MEG48" s="14"/>
      <c r="MEH48" s="14"/>
      <c r="MEI48" s="14"/>
      <c r="MEJ48" s="14"/>
      <c r="MEK48" s="14"/>
      <c r="MEL48" s="14"/>
      <c r="MEM48" s="14"/>
      <c r="MEN48" s="14"/>
      <c r="MEO48" s="14"/>
      <c r="MEP48" s="14"/>
      <c r="MEQ48" s="14"/>
      <c r="MER48" s="14"/>
      <c r="MES48" s="14"/>
      <c r="MET48" s="14"/>
      <c r="MEU48" s="14"/>
      <c r="MEV48" s="14"/>
      <c r="MEW48" s="14"/>
      <c r="MEX48" s="14"/>
      <c r="MEY48" s="14"/>
      <c r="MEZ48" s="14"/>
      <c r="MFA48" s="14"/>
      <c r="MFB48" s="14"/>
      <c r="MFC48" s="14"/>
      <c r="MFD48" s="14"/>
      <c r="MFE48" s="14"/>
      <c r="MFF48" s="14"/>
      <c r="MFG48" s="14"/>
      <c r="MFH48" s="14"/>
      <c r="MFI48" s="14"/>
      <c r="MFJ48" s="14"/>
      <c r="MFK48" s="14"/>
      <c r="MFL48" s="14"/>
      <c r="MFM48" s="14"/>
      <c r="MFN48" s="14"/>
      <c r="MFO48" s="14"/>
      <c r="MFP48" s="14"/>
      <c r="MFQ48" s="14"/>
      <c r="MFR48" s="14"/>
      <c r="MFS48" s="14"/>
      <c r="MFT48" s="14"/>
      <c r="MFU48" s="14"/>
      <c r="MFV48" s="14"/>
      <c r="MFW48" s="14"/>
      <c r="MFX48" s="14"/>
      <c r="MFY48" s="14"/>
      <c r="MFZ48" s="14"/>
      <c r="MGA48" s="14"/>
      <c r="MGB48" s="14"/>
      <c r="MGC48" s="14"/>
      <c r="MGD48" s="14"/>
      <c r="MGE48" s="14"/>
      <c r="MGF48" s="14"/>
      <c r="MGG48" s="14"/>
      <c r="MGH48" s="14"/>
      <c r="MGI48" s="14"/>
      <c r="MGJ48" s="14"/>
      <c r="MGK48" s="14"/>
      <c r="MGL48" s="14"/>
      <c r="MGM48" s="14"/>
      <c r="MGN48" s="14"/>
      <c r="MGO48" s="14"/>
      <c r="MGP48" s="14"/>
      <c r="MGQ48" s="14"/>
      <c r="MGR48" s="14"/>
      <c r="MGS48" s="14"/>
      <c r="MGT48" s="14"/>
      <c r="MGU48" s="14"/>
      <c r="MGV48" s="14"/>
      <c r="MGW48" s="14"/>
      <c r="MGX48" s="14"/>
      <c r="MGY48" s="14"/>
      <c r="MGZ48" s="14"/>
      <c r="MHA48" s="14"/>
      <c r="MHB48" s="14"/>
      <c r="MHC48" s="14"/>
      <c r="MHD48" s="14"/>
      <c r="MHE48" s="14"/>
      <c r="MHF48" s="14"/>
      <c r="MHG48" s="14"/>
      <c r="MHH48" s="14"/>
      <c r="MHI48" s="14"/>
      <c r="MHJ48" s="14"/>
      <c r="MHK48" s="14"/>
      <c r="MHL48" s="14"/>
      <c r="MHM48" s="14"/>
      <c r="MHN48" s="14"/>
      <c r="MHO48" s="14"/>
      <c r="MHP48" s="14"/>
      <c r="MHQ48" s="14"/>
      <c r="MHR48" s="14"/>
      <c r="MHS48" s="14"/>
      <c r="MHT48" s="14"/>
      <c r="MHU48" s="14"/>
      <c r="MHV48" s="14"/>
      <c r="MHW48" s="14"/>
      <c r="MHX48" s="14"/>
      <c r="MHY48" s="14"/>
      <c r="MHZ48" s="14"/>
      <c r="MIA48" s="14"/>
      <c r="MIB48" s="14"/>
      <c r="MIC48" s="14"/>
      <c r="MID48" s="14"/>
      <c r="MIE48" s="14"/>
      <c r="MIF48" s="14"/>
      <c r="MIG48" s="14"/>
      <c r="MIH48" s="14"/>
      <c r="MII48" s="14"/>
      <c r="MIJ48" s="14"/>
      <c r="MIK48" s="14"/>
      <c r="MIL48" s="14"/>
      <c r="MIM48" s="14"/>
      <c r="MIN48" s="14"/>
      <c r="MIO48" s="14"/>
      <c r="MIP48" s="14"/>
      <c r="MIQ48" s="14"/>
      <c r="MIR48" s="14"/>
      <c r="MIS48" s="14"/>
      <c r="MIT48" s="14"/>
      <c r="MIU48" s="14"/>
      <c r="MIV48" s="14"/>
      <c r="MIW48" s="14"/>
      <c r="MIX48" s="14"/>
      <c r="MIY48" s="14"/>
      <c r="MIZ48" s="14"/>
      <c r="MJA48" s="14"/>
      <c r="MJB48" s="14"/>
      <c r="MJC48" s="14"/>
      <c r="MJD48" s="14"/>
      <c r="MJE48" s="14"/>
      <c r="MJF48" s="14"/>
      <c r="MJG48" s="14"/>
      <c r="MJH48" s="14"/>
      <c r="MJI48" s="14"/>
      <c r="MJJ48" s="14"/>
      <c r="MJK48" s="14"/>
      <c r="MJL48" s="14"/>
      <c r="MJM48" s="14"/>
      <c r="MJN48" s="14"/>
      <c r="MJO48" s="14"/>
      <c r="MJP48" s="14"/>
      <c r="MJQ48" s="14"/>
      <c r="MJR48" s="14"/>
      <c r="MJS48" s="14"/>
      <c r="MJT48" s="14"/>
      <c r="MJU48" s="14"/>
      <c r="MJV48" s="14"/>
      <c r="MJW48" s="14"/>
      <c r="MJX48" s="14"/>
      <c r="MJY48" s="14"/>
      <c r="MJZ48" s="14"/>
      <c r="MKA48" s="14"/>
      <c r="MKB48" s="14"/>
      <c r="MKC48" s="14"/>
      <c r="MKD48" s="14"/>
      <c r="MKE48" s="14"/>
      <c r="MKF48" s="14"/>
      <c r="MKG48" s="14"/>
      <c r="MKH48" s="14"/>
      <c r="MKI48" s="14"/>
      <c r="MKJ48" s="14"/>
      <c r="MKK48" s="14"/>
      <c r="MKL48" s="14"/>
      <c r="MKM48" s="14"/>
      <c r="MKN48" s="14"/>
      <c r="MKO48" s="14"/>
      <c r="MKP48" s="14"/>
      <c r="MKQ48" s="14"/>
      <c r="MKR48" s="14"/>
      <c r="MKS48" s="14"/>
      <c r="MKT48" s="14"/>
      <c r="MKU48" s="14"/>
      <c r="MKV48" s="14"/>
      <c r="MKW48" s="14"/>
      <c r="MKX48" s="14"/>
      <c r="MKY48" s="14"/>
      <c r="MKZ48" s="14"/>
      <c r="MLA48" s="14"/>
      <c r="MLB48" s="14"/>
      <c r="MLC48" s="14"/>
      <c r="MLD48" s="14"/>
      <c r="MLE48" s="14"/>
      <c r="MLF48" s="14"/>
      <c r="MLG48" s="14"/>
      <c r="MLH48" s="14"/>
      <c r="MLI48" s="14"/>
      <c r="MLJ48" s="14"/>
      <c r="MLK48" s="14"/>
      <c r="MLL48" s="14"/>
      <c r="MLM48" s="14"/>
      <c r="MLN48" s="14"/>
      <c r="MLO48" s="14"/>
      <c r="MLP48" s="14"/>
      <c r="MLQ48" s="14"/>
      <c r="MLR48" s="14"/>
      <c r="MLS48" s="14"/>
      <c r="MLT48" s="14"/>
      <c r="MLU48" s="14"/>
      <c r="MLV48" s="14"/>
      <c r="MLW48" s="14"/>
      <c r="MLX48" s="14"/>
      <c r="MLY48" s="14"/>
      <c r="MLZ48" s="14"/>
      <c r="MMA48" s="14"/>
      <c r="MMB48" s="14"/>
      <c r="MMC48" s="14"/>
      <c r="MMD48" s="14"/>
      <c r="MME48" s="14"/>
      <c r="MMF48" s="14"/>
      <c r="MMG48" s="14"/>
      <c r="MMH48" s="14"/>
      <c r="MMI48" s="14"/>
      <c r="MMJ48" s="14"/>
      <c r="MMK48" s="14"/>
      <c r="MML48" s="14"/>
      <c r="MMM48" s="14"/>
      <c r="MMN48" s="14"/>
      <c r="MMO48" s="14"/>
      <c r="MMP48" s="14"/>
      <c r="MMQ48" s="14"/>
      <c r="MMR48" s="14"/>
      <c r="MMS48" s="14"/>
      <c r="MMT48" s="14"/>
      <c r="MMU48" s="14"/>
      <c r="MMV48" s="14"/>
      <c r="MMW48" s="14"/>
      <c r="MMX48" s="14"/>
      <c r="MMY48" s="14"/>
      <c r="MMZ48" s="14"/>
      <c r="MNA48" s="14"/>
      <c r="MNB48" s="14"/>
      <c r="MNC48" s="14"/>
      <c r="MND48" s="14"/>
      <c r="MNE48" s="14"/>
      <c r="MNF48" s="14"/>
      <c r="MNG48" s="14"/>
      <c r="MNH48" s="14"/>
      <c r="MNI48" s="14"/>
      <c r="MNJ48" s="14"/>
      <c r="MNK48" s="14"/>
      <c r="MNL48" s="14"/>
      <c r="MNM48" s="14"/>
      <c r="MNN48" s="14"/>
      <c r="MNO48" s="14"/>
      <c r="MNP48" s="14"/>
      <c r="MNQ48" s="14"/>
      <c r="MNR48" s="14"/>
      <c r="MNS48" s="14"/>
      <c r="MNT48" s="14"/>
      <c r="MNU48" s="14"/>
      <c r="MNV48" s="14"/>
      <c r="MNW48" s="14"/>
      <c r="MNX48" s="14"/>
      <c r="MNY48" s="14"/>
      <c r="MNZ48" s="14"/>
      <c r="MOA48" s="14"/>
      <c r="MOB48" s="14"/>
      <c r="MOC48" s="14"/>
      <c r="MOD48" s="14"/>
      <c r="MOE48" s="14"/>
      <c r="MOF48" s="14"/>
      <c r="MOG48" s="14"/>
      <c r="MOH48" s="14"/>
      <c r="MOI48" s="14"/>
      <c r="MOJ48" s="14"/>
      <c r="MOK48" s="14"/>
      <c r="MOL48" s="14"/>
      <c r="MOM48" s="14"/>
      <c r="MON48" s="14"/>
      <c r="MOO48" s="14"/>
      <c r="MOP48" s="14"/>
      <c r="MOQ48" s="14"/>
      <c r="MOR48" s="14"/>
      <c r="MOS48" s="14"/>
      <c r="MOT48" s="14"/>
      <c r="MOU48" s="14"/>
      <c r="MOV48" s="14"/>
      <c r="MOW48" s="14"/>
      <c r="MOX48" s="14"/>
      <c r="MOY48" s="14"/>
      <c r="MOZ48" s="14"/>
      <c r="MPA48" s="14"/>
      <c r="MPB48" s="14"/>
      <c r="MPC48" s="14"/>
      <c r="MPD48" s="14"/>
      <c r="MPE48" s="14"/>
      <c r="MPF48" s="14"/>
      <c r="MPG48" s="14"/>
      <c r="MPH48" s="14"/>
      <c r="MPI48" s="14"/>
      <c r="MPJ48" s="14"/>
      <c r="MPK48" s="14"/>
      <c r="MPL48" s="14"/>
      <c r="MPM48" s="14"/>
      <c r="MPN48" s="14"/>
      <c r="MPO48" s="14"/>
      <c r="MPP48" s="14"/>
      <c r="MPQ48" s="14"/>
      <c r="MPR48" s="14"/>
      <c r="MPS48" s="14"/>
      <c r="MPT48" s="14"/>
      <c r="MPU48" s="14"/>
      <c r="MPV48" s="14"/>
      <c r="MPW48" s="14"/>
      <c r="MPX48" s="14"/>
      <c r="MPY48" s="14"/>
      <c r="MPZ48" s="14"/>
      <c r="MQA48" s="14"/>
      <c r="MQB48" s="14"/>
      <c r="MQC48" s="14"/>
      <c r="MQD48" s="14"/>
      <c r="MQE48" s="14"/>
      <c r="MQF48" s="14"/>
      <c r="MQG48" s="14"/>
      <c r="MQH48" s="14"/>
      <c r="MQI48" s="14"/>
      <c r="MQJ48" s="14"/>
      <c r="MQK48" s="14"/>
      <c r="MQL48" s="14"/>
      <c r="MQM48" s="14"/>
      <c r="MQN48" s="14"/>
      <c r="MQO48" s="14"/>
      <c r="MQP48" s="14"/>
      <c r="MQQ48" s="14"/>
      <c r="MQR48" s="14"/>
      <c r="MQS48" s="14"/>
      <c r="MQT48" s="14"/>
      <c r="MQU48" s="14"/>
      <c r="MQV48" s="14"/>
      <c r="MQW48" s="14"/>
      <c r="MQX48" s="14"/>
      <c r="MQY48" s="14"/>
      <c r="MQZ48" s="14"/>
      <c r="MRA48" s="14"/>
      <c r="MRB48" s="14"/>
      <c r="MRC48" s="14"/>
      <c r="MRD48" s="14"/>
      <c r="MRE48" s="14"/>
      <c r="MRF48" s="14"/>
      <c r="MRG48" s="14"/>
      <c r="MRH48" s="14"/>
      <c r="MRI48" s="14"/>
      <c r="MRJ48" s="14"/>
      <c r="MRK48" s="14"/>
      <c r="MRL48" s="14"/>
      <c r="MRM48" s="14"/>
      <c r="MRN48" s="14"/>
      <c r="MRO48" s="14"/>
      <c r="MRP48" s="14"/>
      <c r="MRQ48" s="14"/>
      <c r="MRR48" s="14"/>
      <c r="MRS48" s="14"/>
      <c r="MRT48" s="14"/>
      <c r="MRU48" s="14"/>
      <c r="MRV48" s="14"/>
      <c r="MRW48" s="14"/>
      <c r="MRX48" s="14"/>
      <c r="MRY48" s="14"/>
      <c r="MRZ48" s="14"/>
      <c r="MSA48" s="14"/>
      <c r="MSB48" s="14"/>
      <c r="MSC48" s="14"/>
      <c r="MSD48" s="14"/>
      <c r="MSE48" s="14"/>
      <c r="MSF48" s="14"/>
      <c r="MSG48" s="14"/>
      <c r="MSH48" s="14"/>
      <c r="MSI48" s="14"/>
      <c r="MSJ48" s="14"/>
      <c r="MSK48" s="14"/>
      <c r="MSL48" s="14"/>
      <c r="MSM48" s="14"/>
      <c r="MSN48" s="14"/>
      <c r="MSO48" s="14"/>
      <c r="MSP48" s="14"/>
      <c r="MSQ48" s="14"/>
      <c r="MSR48" s="14"/>
      <c r="MSS48" s="14"/>
      <c r="MST48" s="14"/>
      <c r="MSU48" s="14"/>
      <c r="MSV48" s="14"/>
      <c r="MSW48" s="14"/>
      <c r="MSX48" s="14"/>
      <c r="MSY48" s="14"/>
      <c r="MSZ48" s="14"/>
      <c r="MTA48" s="14"/>
      <c r="MTB48" s="14"/>
      <c r="MTC48" s="14"/>
      <c r="MTD48" s="14"/>
      <c r="MTE48" s="14"/>
      <c r="MTF48" s="14"/>
      <c r="MTG48" s="14"/>
      <c r="MTH48" s="14"/>
      <c r="MTI48" s="14"/>
      <c r="MTJ48" s="14"/>
      <c r="MTK48" s="14"/>
      <c r="MTL48" s="14"/>
      <c r="MTM48" s="14"/>
      <c r="MTN48" s="14"/>
      <c r="MTO48" s="14"/>
      <c r="MTP48" s="14"/>
      <c r="MTQ48" s="14"/>
      <c r="MTR48" s="14"/>
      <c r="MTS48" s="14"/>
      <c r="MTT48" s="14"/>
      <c r="MTU48" s="14"/>
      <c r="MTV48" s="14"/>
      <c r="MTW48" s="14"/>
      <c r="MTX48" s="14"/>
      <c r="MTY48" s="14"/>
      <c r="MTZ48" s="14"/>
      <c r="MUA48" s="14"/>
      <c r="MUB48" s="14"/>
      <c r="MUC48" s="14"/>
      <c r="MUD48" s="14"/>
      <c r="MUE48" s="14"/>
      <c r="MUF48" s="14"/>
      <c r="MUG48" s="14"/>
      <c r="MUH48" s="14"/>
      <c r="MUI48" s="14"/>
      <c r="MUJ48" s="14"/>
      <c r="MUK48" s="14"/>
      <c r="MUL48" s="14"/>
      <c r="MUM48" s="14"/>
      <c r="MUN48" s="14"/>
      <c r="MUO48" s="14"/>
      <c r="MUP48" s="14"/>
      <c r="MUQ48" s="14"/>
      <c r="MUR48" s="14"/>
      <c r="MUS48" s="14"/>
      <c r="MUT48" s="14"/>
      <c r="MUU48" s="14"/>
      <c r="MUV48" s="14"/>
      <c r="MUW48" s="14"/>
      <c r="MUX48" s="14"/>
      <c r="MUY48" s="14"/>
      <c r="MUZ48" s="14"/>
      <c r="MVA48" s="14"/>
      <c r="MVB48" s="14"/>
      <c r="MVC48" s="14"/>
      <c r="MVD48" s="14"/>
      <c r="MVE48" s="14"/>
      <c r="MVF48" s="14"/>
      <c r="MVG48" s="14"/>
      <c r="MVH48" s="14"/>
      <c r="MVI48" s="14"/>
      <c r="MVJ48" s="14"/>
      <c r="MVK48" s="14"/>
      <c r="MVL48" s="14"/>
      <c r="MVM48" s="14"/>
      <c r="MVN48" s="14"/>
      <c r="MVO48" s="14"/>
      <c r="MVP48" s="14"/>
      <c r="MVQ48" s="14"/>
      <c r="MVR48" s="14"/>
      <c r="MVS48" s="14"/>
      <c r="MVT48" s="14"/>
      <c r="MVU48" s="14"/>
      <c r="MVV48" s="14"/>
      <c r="MVW48" s="14"/>
      <c r="MVX48" s="14"/>
      <c r="MVY48" s="14"/>
      <c r="MVZ48" s="14"/>
      <c r="MWA48" s="14"/>
      <c r="MWB48" s="14"/>
      <c r="MWC48" s="14"/>
      <c r="MWD48" s="14"/>
      <c r="MWE48" s="14"/>
      <c r="MWF48" s="14"/>
      <c r="MWG48" s="14"/>
      <c r="MWH48" s="14"/>
      <c r="MWI48" s="14"/>
      <c r="MWJ48" s="14"/>
      <c r="MWK48" s="14"/>
      <c r="MWL48" s="14"/>
      <c r="MWM48" s="14"/>
      <c r="MWN48" s="14"/>
      <c r="MWO48" s="14"/>
      <c r="MWP48" s="14"/>
      <c r="MWQ48" s="14"/>
      <c r="MWR48" s="14"/>
      <c r="MWS48" s="14"/>
      <c r="MWT48" s="14"/>
      <c r="MWU48" s="14"/>
      <c r="MWV48" s="14"/>
      <c r="MWW48" s="14"/>
      <c r="MWX48" s="14"/>
      <c r="MWY48" s="14"/>
      <c r="MWZ48" s="14"/>
      <c r="MXA48" s="14"/>
      <c r="MXB48" s="14"/>
      <c r="MXC48" s="14"/>
      <c r="MXD48" s="14"/>
      <c r="MXE48" s="14"/>
      <c r="MXF48" s="14"/>
      <c r="MXG48" s="14"/>
      <c r="MXH48" s="14"/>
      <c r="MXI48" s="14"/>
      <c r="MXJ48" s="14"/>
      <c r="MXK48" s="14"/>
      <c r="MXL48" s="14"/>
      <c r="MXM48" s="14"/>
      <c r="MXN48" s="14"/>
      <c r="MXO48" s="14"/>
      <c r="MXP48" s="14"/>
      <c r="MXQ48" s="14"/>
      <c r="MXR48" s="14"/>
      <c r="MXS48" s="14"/>
      <c r="MXT48" s="14"/>
      <c r="MXU48" s="14"/>
      <c r="MXV48" s="14"/>
      <c r="MXW48" s="14"/>
      <c r="MXX48" s="14"/>
      <c r="MXY48" s="14"/>
      <c r="MXZ48" s="14"/>
      <c r="MYA48" s="14"/>
      <c r="MYB48" s="14"/>
      <c r="MYC48" s="14"/>
      <c r="MYD48" s="14"/>
      <c r="MYE48" s="14"/>
      <c r="MYF48" s="14"/>
      <c r="MYG48" s="14"/>
      <c r="MYH48" s="14"/>
      <c r="MYI48" s="14"/>
      <c r="MYJ48" s="14"/>
      <c r="MYK48" s="14"/>
      <c r="MYL48" s="14"/>
      <c r="MYM48" s="14"/>
      <c r="MYN48" s="14"/>
      <c r="MYO48" s="14"/>
      <c r="MYP48" s="14"/>
      <c r="MYQ48" s="14"/>
      <c r="MYR48" s="14"/>
      <c r="MYS48" s="14"/>
      <c r="MYT48" s="14"/>
      <c r="MYU48" s="14"/>
      <c r="MYV48" s="14"/>
      <c r="MYW48" s="14"/>
      <c r="MYX48" s="14"/>
      <c r="MYY48" s="14"/>
      <c r="MYZ48" s="14"/>
      <c r="MZA48" s="14"/>
      <c r="MZB48" s="14"/>
      <c r="MZC48" s="14"/>
      <c r="MZD48" s="14"/>
      <c r="MZE48" s="14"/>
      <c r="MZF48" s="14"/>
      <c r="MZG48" s="14"/>
      <c r="MZH48" s="14"/>
      <c r="MZI48" s="14"/>
      <c r="MZJ48" s="14"/>
      <c r="MZK48" s="14"/>
      <c r="MZL48" s="14"/>
      <c r="MZM48" s="14"/>
      <c r="MZN48" s="14"/>
      <c r="MZO48" s="14"/>
      <c r="MZP48" s="14"/>
      <c r="MZQ48" s="14"/>
      <c r="MZR48" s="14"/>
      <c r="MZS48" s="14"/>
      <c r="MZT48" s="14"/>
      <c r="MZU48" s="14"/>
      <c r="MZV48" s="14"/>
      <c r="MZW48" s="14"/>
      <c r="MZX48" s="14"/>
      <c r="MZY48" s="14"/>
      <c r="MZZ48" s="14"/>
      <c r="NAA48" s="14"/>
      <c r="NAB48" s="14"/>
      <c r="NAC48" s="14"/>
      <c r="NAD48" s="14"/>
      <c r="NAE48" s="14"/>
      <c r="NAF48" s="14"/>
      <c r="NAG48" s="14"/>
      <c r="NAH48" s="14"/>
      <c r="NAI48" s="14"/>
      <c r="NAJ48" s="14"/>
      <c r="NAK48" s="14"/>
      <c r="NAL48" s="14"/>
      <c r="NAM48" s="14"/>
      <c r="NAN48" s="14"/>
      <c r="NAO48" s="14"/>
      <c r="NAP48" s="14"/>
      <c r="NAQ48" s="14"/>
      <c r="NAR48" s="14"/>
      <c r="NAS48" s="14"/>
      <c r="NAT48" s="14"/>
      <c r="NAU48" s="14"/>
      <c r="NAV48" s="14"/>
      <c r="NAW48" s="14"/>
      <c r="NAX48" s="14"/>
      <c r="NAY48" s="14"/>
      <c r="NAZ48" s="14"/>
      <c r="NBA48" s="14"/>
      <c r="NBB48" s="14"/>
      <c r="NBC48" s="14"/>
      <c r="NBD48" s="14"/>
      <c r="NBE48" s="14"/>
      <c r="NBF48" s="14"/>
      <c r="NBG48" s="14"/>
      <c r="NBH48" s="14"/>
      <c r="NBI48" s="14"/>
      <c r="NBJ48" s="14"/>
      <c r="NBK48" s="14"/>
      <c r="NBL48" s="14"/>
      <c r="NBM48" s="14"/>
      <c r="NBN48" s="14"/>
      <c r="NBO48" s="14"/>
      <c r="NBP48" s="14"/>
      <c r="NBQ48" s="14"/>
      <c r="NBR48" s="14"/>
      <c r="NBS48" s="14"/>
      <c r="NBT48" s="14"/>
      <c r="NBU48" s="14"/>
      <c r="NBV48" s="14"/>
      <c r="NBW48" s="14"/>
      <c r="NBX48" s="14"/>
      <c r="NBY48" s="14"/>
      <c r="NBZ48" s="14"/>
      <c r="NCA48" s="14"/>
      <c r="NCB48" s="14"/>
      <c r="NCC48" s="14"/>
      <c r="NCD48" s="14"/>
      <c r="NCE48" s="14"/>
      <c r="NCF48" s="14"/>
      <c r="NCG48" s="14"/>
      <c r="NCH48" s="14"/>
      <c r="NCI48" s="14"/>
      <c r="NCJ48" s="14"/>
      <c r="NCK48" s="14"/>
      <c r="NCL48" s="14"/>
      <c r="NCM48" s="14"/>
      <c r="NCN48" s="14"/>
      <c r="NCO48" s="14"/>
      <c r="NCP48" s="14"/>
      <c r="NCQ48" s="14"/>
      <c r="NCR48" s="14"/>
      <c r="NCS48" s="14"/>
      <c r="NCT48" s="14"/>
      <c r="NCU48" s="14"/>
      <c r="NCV48" s="14"/>
      <c r="NCW48" s="14"/>
      <c r="NCX48" s="14"/>
      <c r="NCY48" s="14"/>
      <c r="NCZ48" s="14"/>
      <c r="NDA48" s="14"/>
      <c r="NDB48" s="14"/>
      <c r="NDC48" s="14"/>
      <c r="NDD48" s="14"/>
      <c r="NDE48" s="14"/>
      <c r="NDF48" s="14"/>
      <c r="NDG48" s="14"/>
      <c r="NDH48" s="14"/>
      <c r="NDI48" s="14"/>
      <c r="NDJ48" s="14"/>
      <c r="NDK48" s="14"/>
      <c r="NDL48" s="14"/>
      <c r="NDM48" s="14"/>
      <c r="NDN48" s="14"/>
      <c r="NDO48" s="14"/>
      <c r="NDP48" s="14"/>
      <c r="NDQ48" s="14"/>
      <c r="NDR48" s="14"/>
      <c r="NDS48" s="14"/>
      <c r="NDT48" s="14"/>
      <c r="NDU48" s="14"/>
      <c r="NDV48" s="14"/>
      <c r="NDW48" s="14"/>
      <c r="NDX48" s="14"/>
      <c r="NDY48" s="14"/>
      <c r="NDZ48" s="14"/>
      <c r="NEA48" s="14"/>
      <c r="NEB48" s="14"/>
      <c r="NEC48" s="14"/>
      <c r="NED48" s="14"/>
      <c r="NEE48" s="14"/>
      <c r="NEF48" s="14"/>
      <c r="NEG48" s="14"/>
      <c r="NEH48" s="14"/>
      <c r="NEI48" s="14"/>
      <c r="NEJ48" s="14"/>
      <c r="NEK48" s="14"/>
      <c r="NEL48" s="14"/>
      <c r="NEM48" s="14"/>
      <c r="NEN48" s="14"/>
      <c r="NEO48" s="14"/>
      <c r="NEP48" s="14"/>
      <c r="NEQ48" s="14"/>
      <c r="NER48" s="14"/>
      <c r="NES48" s="14"/>
      <c r="NET48" s="14"/>
      <c r="NEU48" s="14"/>
      <c r="NEV48" s="14"/>
      <c r="NEW48" s="14"/>
      <c r="NEX48" s="14"/>
      <c r="NEY48" s="14"/>
      <c r="NEZ48" s="14"/>
      <c r="NFA48" s="14"/>
      <c r="NFB48" s="14"/>
      <c r="NFC48" s="14"/>
      <c r="NFD48" s="14"/>
      <c r="NFE48" s="14"/>
      <c r="NFF48" s="14"/>
      <c r="NFG48" s="14"/>
      <c r="NFH48" s="14"/>
      <c r="NFI48" s="14"/>
      <c r="NFJ48" s="14"/>
      <c r="NFK48" s="14"/>
      <c r="NFL48" s="14"/>
      <c r="NFM48" s="14"/>
      <c r="NFN48" s="14"/>
      <c r="NFO48" s="14"/>
      <c r="NFP48" s="14"/>
      <c r="NFQ48" s="14"/>
      <c r="NFR48" s="14"/>
      <c r="NFS48" s="14"/>
      <c r="NFT48" s="14"/>
      <c r="NFU48" s="14"/>
      <c r="NFV48" s="14"/>
      <c r="NFW48" s="14"/>
      <c r="NFX48" s="14"/>
      <c r="NFY48" s="14"/>
      <c r="NFZ48" s="14"/>
      <c r="NGA48" s="14"/>
      <c r="NGB48" s="14"/>
      <c r="NGC48" s="14"/>
      <c r="NGD48" s="14"/>
      <c r="NGE48" s="14"/>
      <c r="NGF48" s="14"/>
      <c r="NGG48" s="14"/>
      <c r="NGH48" s="14"/>
      <c r="NGI48" s="14"/>
      <c r="NGJ48" s="14"/>
      <c r="NGK48" s="14"/>
      <c r="NGL48" s="14"/>
      <c r="NGM48" s="14"/>
      <c r="NGN48" s="14"/>
      <c r="NGO48" s="14"/>
      <c r="NGP48" s="14"/>
      <c r="NGQ48" s="14"/>
      <c r="NGR48" s="14"/>
      <c r="NGS48" s="14"/>
      <c r="NGT48" s="14"/>
      <c r="NGU48" s="14"/>
      <c r="NGV48" s="14"/>
      <c r="NGW48" s="14"/>
      <c r="NGX48" s="14"/>
      <c r="NGY48" s="14"/>
      <c r="NGZ48" s="14"/>
      <c r="NHA48" s="14"/>
      <c r="NHB48" s="14"/>
      <c r="NHC48" s="14"/>
      <c r="NHD48" s="14"/>
      <c r="NHE48" s="14"/>
      <c r="NHF48" s="14"/>
      <c r="NHG48" s="14"/>
      <c r="NHH48" s="14"/>
      <c r="NHI48" s="14"/>
      <c r="NHJ48" s="14"/>
      <c r="NHK48" s="14"/>
      <c r="NHL48" s="14"/>
      <c r="NHM48" s="14"/>
      <c r="NHN48" s="14"/>
      <c r="NHO48" s="14"/>
      <c r="NHP48" s="14"/>
      <c r="NHQ48" s="14"/>
      <c r="NHR48" s="14"/>
      <c r="NHS48" s="14"/>
      <c r="NHT48" s="14"/>
      <c r="NHU48" s="14"/>
      <c r="NHV48" s="14"/>
      <c r="NHW48" s="14"/>
      <c r="NHX48" s="14"/>
      <c r="NHY48" s="14"/>
      <c r="NHZ48" s="14"/>
      <c r="NIA48" s="14"/>
      <c r="NIB48" s="14"/>
      <c r="NIC48" s="14"/>
      <c r="NID48" s="14"/>
      <c r="NIE48" s="14"/>
      <c r="NIF48" s="14"/>
      <c r="NIG48" s="14"/>
      <c r="NIH48" s="14"/>
      <c r="NII48" s="14"/>
      <c r="NIJ48" s="14"/>
      <c r="NIK48" s="14"/>
      <c r="NIL48" s="14"/>
      <c r="NIM48" s="14"/>
      <c r="NIN48" s="14"/>
      <c r="NIO48" s="14"/>
      <c r="NIP48" s="14"/>
      <c r="NIQ48" s="14"/>
      <c r="NIR48" s="14"/>
      <c r="NIS48" s="14"/>
      <c r="NIT48" s="14"/>
      <c r="NIU48" s="14"/>
      <c r="NIV48" s="14"/>
      <c r="NIW48" s="14"/>
      <c r="NIX48" s="14"/>
      <c r="NIY48" s="14"/>
      <c r="NIZ48" s="14"/>
      <c r="NJA48" s="14"/>
      <c r="NJB48" s="14"/>
      <c r="NJC48" s="14"/>
      <c r="NJD48" s="14"/>
      <c r="NJE48" s="14"/>
      <c r="NJF48" s="14"/>
      <c r="NJG48" s="14"/>
      <c r="NJH48" s="14"/>
      <c r="NJI48" s="14"/>
      <c r="NJJ48" s="14"/>
      <c r="NJK48" s="14"/>
      <c r="NJL48" s="14"/>
      <c r="NJM48" s="14"/>
      <c r="NJN48" s="14"/>
      <c r="NJO48" s="14"/>
      <c r="NJP48" s="14"/>
      <c r="NJQ48" s="14"/>
      <c r="NJR48" s="14"/>
      <c r="NJS48" s="14"/>
      <c r="NJT48" s="14"/>
      <c r="NJU48" s="14"/>
      <c r="NJV48" s="14"/>
      <c r="NJW48" s="14"/>
      <c r="NJX48" s="14"/>
      <c r="NJY48" s="14"/>
      <c r="NJZ48" s="14"/>
      <c r="NKA48" s="14"/>
      <c r="NKB48" s="14"/>
      <c r="NKC48" s="14"/>
      <c r="NKD48" s="14"/>
      <c r="NKE48" s="14"/>
      <c r="NKF48" s="14"/>
      <c r="NKG48" s="14"/>
      <c r="NKH48" s="14"/>
      <c r="NKI48" s="14"/>
      <c r="NKJ48" s="14"/>
      <c r="NKK48" s="14"/>
      <c r="NKL48" s="14"/>
      <c r="NKM48" s="14"/>
      <c r="NKN48" s="14"/>
      <c r="NKO48" s="14"/>
      <c r="NKP48" s="14"/>
      <c r="NKQ48" s="14"/>
      <c r="NKR48" s="14"/>
      <c r="NKS48" s="14"/>
      <c r="NKT48" s="14"/>
      <c r="NKU48" s="14"/>
      <c r="NKV48" s="14"/>
      <c r="NKW48" s="14"/>
      <c r="NKX48" s="14"/>
      <c r="NKY48" s="14"/>
      <c r="NKZ48" s="14"/>
      <c r="NLA48" s="14"/>
      <c r="NLB48" s="14"/>
      <c r="NLC48" s="14"/>
      <c r="NLD48" s="14"/>
      <c r="NLE48" s="14"/>
      <c r="NLF48" s="14"/>
      <c r="NLG48" s="14"/>
      <c r="NLH48" s="14"/>
      <c r="NLI48" s="14"/>
      <c r="NLJ48" s="14"/>
      <c r="NLK48" s="14"/>
      <c r="NLL48" s="14"/>
      <c r="NLM48" s="14"/>
      <c r="NLN48" s="14"/>
      <c r="NLO48" s="14"/>
      <c r="NLP48" s="14"/>
      <c r="NLQ48" s="14"/>
      <c r="NLR48" s="14"/>
      <c r="NLS48" s="14"/>
      <c r="NLT48" s="14"/>
      <c r="NLU48" s="14"/>
      <c r="NLV48" s="14"/>
      <c r="NLW48" s="14"/>
      <c r="NLX48" s="14"/>
      <c r="NLY48" s="14"/>
      <c r="NLZ48" s="14"/>
      <c r="NMA48" s="14"/>
      <c r="NMB48" s="14"/>
      <c r="NMC48" s="14"/>
      <c r="NMD48" s="14"/>
      <c r="NME48" s="14"/>
      <c r="NMF48" s="14"/>
      <c r="NMG48" s="14"/>
      <c r="NMH48" s="14"/>
      <c r="NMI48" s="14"/>
      <c r="NMJ48" s="14"/>
      <c r="NMK48" s="14"/>
      <c r="NML48" s="14"/>
      <c r="NMM48" s="14"/>
      <c r="NMN48" s="14"/>
      <c r="NMO48" s="14"/>
      <c r="NMP48" s="14"/>
      <c r="NMQ48" s="14"/>
      <c r="NMR48" s="14"/>
      <c r="NMS48" s="14"/>
      <c r="NMT48" s="14"/>
      <c r="NMU48" s="14"/>
      <c r="NMV48" s="14"/>
      <c r="NMW48" s="14"/>
      <c r="NMX48" s="14"/>
      <c r="NMY48" s="14"/>
      <c r="NMZ48" s="14"/>
      <c r="NNA48" s="14"/>
      <c r="NNB48" s="14"/>
      <c r="NNC48" s="14"/>
      <c r="NND48" s="14"/>
      <c r="NNE48" s="14"/>
      <c r="NNF48" s="14"/>
      <c r="NNG48" s="14"/>
      <c r="NNH48" s="14"/>
      <c r="NNI48" s="14"/>
      <c r="NNJ48" s="14"/>
      <c r="NNK48" s="14"/>
      <c r="NNL48" s="14"/>
      <c r="NNM48" s="14"/>
      <c r="NNN48" s="14"/>
      <c r="NNO48" s="14"/>
      <c r="NNP48" s="14"/>
      <c r="NNQ48" s="14"/>
      <c r="NNR48" s="14"/>
      <c r="NNS48" s="14"/>
      <c r="NNT48" s="14"/>
      <c r="NNU48" s="14"/>
      <c r="NNV48" s="14"/>
      <c r="NNW48" s="14"/>
      <c r="NNX48" s="14"/>
      <c r="NNY48" s="14"/>
      <c r="NNZ48" s="14"/>
      <c r="NOA48" s="14"/>
      <c r="NOB48" s="14"/>
      <c r="NOC48" s="14"/>
      <c r="NOD48" s="14"/>
      <c r="NOE48" s="14"/>
      <c r="NOF48" s="14"/>
      <c r="NOG48" s="14"/>
      <c r="NOH48" s="14"/>
      <c r="NOI48" s="14"/>
      <c r="NOJ48" s="14"/>
      <c r="NOK48" s="14"/>
      <c r="NOL48" s="14"/>
      <c r="NOM48" s="14"/>
      <c r="NON48" s="14"/>
      <c r="NOO48" s="14"/>
      <c r="NOP48" s="14"/>
      <c r="NOQ48" s="14"/>
      <c r="NOR48" s="14"/>
      <c r="NOS48" s="14"/>
      <c r="NOT48" s="14"/>
      <c r="NOU48" s="14"/>
      <c r="NOV48" s="14"/>
      <c r="NOW48" s="14"/>
      <c r="NOX48" s="14"/>
      <c r="NOY48" s="14"/>
      <c r="NOZ48" s="14"/>
      <c r="NPA48" s="14"/>
      <c r="NPB48" s="14"/>
      <c r="NPC48" s="14"/>
      <c r="NPD48" s="14"/>
      <c r="NPE48" s="14"/>
      <c r="NPF48" s="14"/>
      <c r="NPG48" s="14"/>
      <c r="NPH48" s="14"/>
      <c r="NPI48" s="14"/>
      <c r="NPJ48" s="14"/>
      <c r="NPK48" s="14"/>
      <c r="NPL48" s="14"/>
      <c r="NPM48" s="14"/>
      <c r="NPN48" s="14"/>
      <c r="NPO48" s="14"/>
      <c r="NPP48" s="14"/>
      <c r="NPQ48" s="14"/>
      <c r="NPR48" s="14"/>
      <c r="NPS48" s="14"/>
      <c r="NPT48" s="14"/>
      <c r="NPU48" s="14"/>
      <c r="NPV48" s="14"/>
      <c r="NPW48" s="14"/>
      <c r="NPX48" s="14"/>
      <c r="NPY48" s="14"/>
      <c r="NPZ48" s="14"/>
      <c r="NQA48" s="14"/>
      <c r="NQB48" s="14"/>
      <c r="NQC48" s="14"/>
      <c r="NQD48" s="14"/>
      <c r="NQE48" s="14"/>
      <c r="NQF48" s="14"/>
      <c r="NQG48" s="14"/>
      <c r="NQH48" s="14"/>
      <c r="NQI48" s="14"/>
      <c r="NQJ48" s="14"/>
      <c r="NQK48" s="14"/>
      <c r="NQL48" s="14"/>
      <c r="NQM48" s="14"/>
      <c r="NQN48" s="14"/>
      <c r="NQO48" s="14"/>
      <c r="NQP48" s="14"/>
      <c r="NQQ48" s="14"/>
      <c r="NQR48" s="14"/>
      <c r="NQS48" s="14"/>
      <c r="NQT48" s="14"/>
      <c r="NQU48" s="14"/>
      <c r="NQV48" s="14"/>
      <c r="NQW48" s="14"/>
      <c r="NQX48" s="14"/>
      <c r="NQY48" s="14"/>
      <c r="NQZ48" s="14"/>
      <c r="NRA48" s="14"/>
      <c r="NRB48" s="14"/>
      <c r="NRC48" s="14"/>
      <c r="NRD48" s="14"/>
      <c r="NRE48" s="14"/>
      <c r="NRF48" s="14"/>
      <c r="NRG48" s="14"/>
      <c r="NRH48" s="14"/>
      <c r="NRI48" s="14"/>
      <c r="NRJ48" s="14"/>
      <c r="NRK48" s="14"/>
      <c r="NRL48" s="14"/>
      <c r="NRM48" s="14"/>
      <c r="NRN48" s="14"/>
      <c r="NRO48" s="14"/>
      <c r="NRP48" s="14"/>
      <c r="NRQ48" s="14"/>
      <c r="NRR48" s="14"/>
      <c r="NRS48" s="14"/>
      <c r="NRT48" s="14"/>
      <c r="NRU48" s="14"/>
      <c r="NRV48" s="14"/>
      <c r="NRW48" s="14"/>
      <c r="NRX48" s="14"/>
      <c r="NRY48" s="14"/>
      <c r="NRZ48" s="14"/>
      <c r="NSA48" s="14"/>
      <c r="NSB48" s="14"/>
      <c r="NSC48" s="14"/>
      <c r="NSD48" s="14"/>
      <c r="NSE48" s="14"/>
      <c r="NSF48" s="14"/>
      <c r="NSG48" s="14"/>
      <c r="NSH48" s="14"/>
      <c r="NSI48" s="14"/>
      <c r="NSJ48" s="14"/>
      <c r="NSK48" s="14"/>
      <c r="NSL48" s="14"/>
      <c r="NSM48" s="14"/>
      <c r="NSN48" s="14"/>
      <c r="NSO48" s="14"/>
      <c r="NSP48" s="14"/>
      <c r="NSQ48" s="14"/>
      <c r="NSR48" s="14"/>
      <c r="NSS48" s="14"/>
      <c r="NST48" s="14"/>
      <c r="NSU48" s="14"/>
      <c r="NSV48" s="14"/>
      <c r="NSW48" s="14"/>
      <c r="NSX48" s="14"/>
      <c r="NSY48" s="14"/>
      <c r="NSZ48" s="14"/>
      <c r="NTA48" s="14"/>
      <c r="NTB48" s="14"/>
      <c r="NTC48" s="14"/>
      <c r="NTD48" s="14"/>
      <c r="NTE48" s="14"/>
      <c r="NTF48" s="14"/>
      <c r="NTG48" s="14"/>
      <c r="NTH48" s="14"/>
      <c r="NTI48" s="14"/>
      <c r="NTJ48" s="14"/>
      <c r="NTK48" s="14"/>
      <c r="NTL48" s="14"/>
      <c r="NTM48" s="14"/>
      <c r="NTN48" s="14"/>
      <c r="NTO48" s="14"/>
      <c r="NTP48" s="14"/>
      <c r="NTQ48" s="14"/>
      <c r="NTR48" s="14"/>
      <c r="NTS48" s="14"/>
      <c r="NTT48" s="14"/>
      <c r="NTU48" s="14"/>
      <c r="NTV48" s="14"/>
      <c r="NTW48" s="14"/>
      <c r="NTX48" s="14"/>
      <c r="NTY48" s="14"/>
      <c r="NTZ48" s="14"/>
      <c r="NUA48" s="14"/>
      <c r="NUB48" s="14"/>
      <c r="NUC48" s="14"/>
      <c r="NUD48" s="14"/>
      <c r="NUE48" s="14"/>
      <c r="NUF48" s="14"/>
      <c r="NUG48" s="14"/>
      <c r="NUH48" s="14"/>
      <c r="NUI48" s="14"/>
      <c r="NUJ48" s="14"/>
      <c r="NUK48" s="14"/>
      <c r="NUL48" s="14"/>
      <c r="NUM48" s="14"/>
      <c r="NUN48" s="14"/>
      <c r="NUO48" s="14"/>
      <c r="NUP48" s="14"/>
      <c r="NUQ48" s="14"/>
      <c r="NUR48" s="14"/>
      <c r="NUS48" s="14"/>
      <c r="NUT48" s="14"/>
      <c r="NUU48" s="14"/>
      <c r="NUV48" s="14"/>
      <c r="NUW48" s="14"/>
      <c r="NUX48" s="14"/>
      <c r="NUY48" s="14"/>
      <c r="NUZ48" s="14"/>
      <c r="NVA48" s="14"/>
      <c r="NVB48" s="14"/>
      <c r="NVC48" s="14"/>
      <c r="NVD48" s="14"/>
      <c r="NVE48" s="14"/>
      <c r="NVF48" s="14"/>
      <c r="NVG48" s="14"/>
      <c r="NVH48" s="14"/>
      <c r="NVI48" s="14"/>
      <c r="NVJ48" s="14"/>
      <c r="NVK48" s="14"/>
      <c r="NVL48" s="14"/>
      <c r="NVM48" s="14"/>
      <c r="NVN48" s="14"/>
      <c r="NVO48" s="14"/>
      <c r="NVP48" s="14"/>
      <c r="NVQ48" s="14"/>
      <c r="NVR48" s="14"/>
      <c r="NVS48" s="14"/>
      <c r="NVT48" s="14"/>
      <c r="NVU48" s="14"/>
      <c r="NVV48" s="14"/>
      <c r="NVW48" s="14"/>
      <c r="NVX48" s="14"/>
      <c r="NVY48" s="14"/>
      <c r="NVZ48" s="14"/>
      <c r="NWA48" s="14"/>
      <c r="NWB48" s="14"/>
      <c r="NWC48" s="14"/>
      <c r="NWD48" s="14"/>
      <c r="NWE48" s="14"/>
      <c r="NWF48" s="14"/>
      <c r="NWG48" s="14"/>
      <c r="NWH48" s="14"/>
      <c r="NWI48" s="14"/>
      <c r="NWJ48" s="14"/>
      <c r="NWK48" s="14"/>
      <c r="NWL48" s="14"/>
      <c r="NWM48" s="14"/>
      <c r="NWN48" s="14"/>
      <c r="NWO48" s="14"/>
      <c r="NWP48" s="14"/>
      <c r="NWQ48" s="14"/>
      <c r="NWR48" s="14"/>
      <c r="NWS48" s="14"/>
      <c r="NWT48" s="14"/>
      <c r="NWU48" s="14"/>
      <c r="NWV48" s="14"/>
      <c r="NWW48" s="14"/>
      <c r="NWX48" s="14"/>
      <c r="NWY48" s="14"/>
      <c r="NWZ48" s="14"/>
      <c r="NXA48" s="14"/>
      <c r="NXB48" s="14"/>
      <c r="NXC48" s="14"/>
      <c r="NXD48" s="14"/>
      <c r="NXE48" s="14"/>
      <c r="NXF48" s="14"/>
      <c r="NXG48" s="14"/>
      <c r="NXH48" s="14"/>
      <c r="NXI48" s="14"/>
      <c r="NXJ48" s="14"/>
      <c r="NXK48" s="14"/>
      <c r="NXL48" s="14"/>
      <c r="NXM48" s="14"/>
      <c r="NXN48" s="14"/>
      <c r="NXO48" s="14"/>
      <c r="NXP48" s="14"/>
      <c r="NXQ48" s="14"/>
      <c r="NXR48" s="14"/>
      <c r="NXS48" s="14"/>
      <c r="NXT48" s="14"/>
      <c r="NXU48" s="14"/>
      <c r="NXV48" s="14"/>
      <c r="NXW48" s="14"/>
      <c r="NXX48" s="14"/>
      <c r="NXY48" s="14"/>
      <c r="NXZ48" s="14"/>
      <c r="NYA48" s="14"/>
      <c r="NYB48" s="14"/>
      <c r="NYC48" s="14"/>
      <c r="NYD48" s="14"/>
      <c r="NYE48" s="14"/>
      <c r="NYF48" s="14"/>
      <c r="NYG48" s="14"/>
      <c r="NYH48" s="14"/>
      <c r="NYI48" s="14"/>
      <c r="NYJ48" s="14"/>
      <c r="NYK48" s="14"/>
      <c r="NYL48" s="14"/>
      <c r="NYM48" s="14"/>
      <c r="NYN48" s="14"/>
      <c r="NYO48" s="14"/>
      <c r="NYP48" s="14"/>
      <c r="NYQ48" s="14"/>
      <c r="NYR48" s="14"/>
      <c r="NYS48" s="14"/>
      <c r="NYT48" s="14"/>
      <c r="NYU48" s="14"/>
      <c r="NYV48" s="14"/>
      <c r="NYW48" s="14"/>
      <c r="NYX48" s="14"/>
      <c r="NYY48" s="14"/>
      <c r="NYZ48" s="14"/>
      <c r="NZA48" s="14"/>
      <c r="NZB48" s="14"/>
      <c r="NZC48" s="14"/>
      <c r="NZD48" s="14"/>
      <c r="NZE48" s="14"/>
      <c r="NZF48" s="14"/>
      <c r="NZG48" s="14"/>
      <c r="NZH48" s="14"/>
      <c r="NZI48" s="14"/>
      <c r="NZJ48" s="14"/>
      <c r="NZK48" s="14"/>
      <c r="NZL48" s="14"/>
      <c r="NZM48" s="14"/>
      <c r="NZN48" s="14"/>
      <c r="NZO48" s="14"/>
      <c r="NZP48" s="14"/>
      <c r="NZQ48" s="14"/>
      <c r="NZR48" s="14"/>
      <c r="NZS48" s="14"/>
      <c r="NZT48" s="14"/>
      <c r="NZU48" s="14"/>
      <c r="NZV48" s="14"/>
      <c r="NZW48" s="14"/>
      <c r="NZX48" s="14"/>
      <c r="NZY48" s="14"/>
      <c r="NZZ48" s="14"/>
      <c r="OAA48" s="14"/>
      <c r="OAB48" s="14"/>
      <c r="OAC48" s="14"/>
      <c r="OAD48" s="14"/>
      <c r="OAE48" s="14"/>
      <c r="OAF48" s="14"/>
      <c r="OAG48" s="14"/>
      <c r="OAH48" s="14"/>
      <c r="OAI48" s="14"/>
      <c r="OAJ48" s="14"/>
      <c r="OAK48" s="14"/>
      <c r="OAL48" s="14"/>
      <c r="OAM48" s="14"/>
      <c r="OAN48" s="14"/>
      <c r="OAO48" s="14"/>
      <c r="OAP48" s="14"/>
      <c r="OAQ48" s="14"/>
      <c r="OAR48" s="14"/>
      <c r="OAS48" s="14"/>
      <c r="OAT48" s="14"/>
      <c r="OAU48" s="14"/>
      <c r="OAV48" s="14"/>
      <c r="OAW48" s="14"/>
      <c r="OAX48" s="14"/>
      <c r="OAY48" s="14"/>
      <c r="OAZ48" s="14"/>
      <c r="OBA48" s="14"/>
      <c r="OBB48" s="14"/>
      <c r="OBC48" s="14"/>
      <c r="OBD48" s="14"/>
      <c r="OBE48" s="14"/>
      <c r="OBF48" s="14"/>
      <c r="OBG48" s="14"/>
      <c r="OBH48" s="14"/>
      <c r="OBI48" s="14"/>
      <c r="OBJ48" s="14"/>
      <c r="OBK48" s="14"/>
      <c r="OBL48" s="14"/>
      <c r="OBM48" s="14"/>
      <c r="OBN48" s="14"/>
      <c r="OBO48" s="14"/>
      <c r="OBP48" s="14"/>
      <c r="OBQ48" s="14"/>
      <c r="OBR48" s="14"/>
      <c r="OBS48" s="14"/>
      <c r="OBT48" s="14"/>
      <c r="OBU48" s="14"/>
      <c r="OBV48" s="14"/>
      <c r="OBW48" s="14"/>
      <c r="OBX48" s="14"/>
      <c r="OBY48" s="14"/>
      <c r="OBZ48" s="14"/>
      <c r="OCA48" s="14"/>
      <c r="OCB48" s="14"/>
      <c r="OCC48" s="14"/>
      <c r="OCD48" s="14"/>
      <c r="OCE48" s="14"/>
      <c r="OCF48" s="14"/>
      <c r="OCG48" s="14"/>
      <c r="OCH48" s="14"/>
      <c r="OCI48" s="14"/>
      <c r="OCJ48" s="14"/>
      <c r="OCK48" s="14"/>
      <c r="OCL48" s="14"/>
      <c r="OCM48" s="14"/>
      <c r="OCN48" s="14"/>
      <c r="OCO48" s="14"/>
      <c r="OCP48" s="14"/>
      <c r="OCQ48" s="14"/>
      <c r="OCR48" s="14"/>
      <c r="OCS48" s="14"/>
      <c r="OCT48" s="14"/>
      <c r="OCU48" s="14"/>
      <c r="OCV48" s="14"/>
      <c r="OCW48" s="14"/>
      <c r="OCX48" s="14"/>
      <c r="OCY48" s="14"/>
      <c r="OCZ48" s="14"/>
      <c r="ODA48" s="14"/>
      <c r="ODB48" s="14"/>
      <c r="ODC48" s="14"/>
      <c r="ODD48" s="14"/>
      <c r="ODE48" s="14"/>
      <c r="ODF48" s="14"/>
      <c r="ODG48" s="14"/>
      <c r="ODH48" s="14"/>
      <c r="ODI48" s="14"/>
      <c r="ODJ48" s="14"/>
      <c r="ODK48" s="14"/>
      <c r="ODL48" s="14"/>
      <c r="ODM48" s="14"/>
      <c r="ODN48" s="14"/>
      <c r="ODO48" s="14"/>
      <c r="ODP48" s="14"/>
      <c r="ODQ48" s="14"/>
      <c r="ODR48" s="14"/>
      <c r="ODS48" s="14"/>
      <c r="ODT48" s="14"/>
      <c r="ODU48" s="14"/>
      <c r="ODV48" s="14"/>
      <c r="ODW48" s="14"/>
      <c r="ODX48" s="14"/>
      <c r="ODY48" s="14"/>
      <c r="ODZ48" s="14"/>
      <c r="OEA48" s="14"/>
      <c r="OEB48" s="14"/>
      <c r="OEC48" s="14"/>
      <c r="OED48" s="14"/>
      <c r="OEE48" s="14"/>
      <c r="OEF48" s="14"/>
      <c r="OEG48" s="14"/>
      <c r="OEH48" s="14"/>
      <c r="OEI48" s="14"/>
      <c r="OEJ48" s="14"/>
      <c r="OEK48" s="14"/>
      <c r="OEL48" s="14"/>
      <c r="OEM48" s="14"/>
      <c r="OEN48" s="14"/>
      <c r="OEO48" s="14"/>
      <c r="OEP48" s="14"/>
      <c r="OEQ48" s="14"/>
      <c r="OER48" s="14"/>
      <c r="OES48" s="14"/>
      <c r="OET48" s="14"/>
      <c r="OEU48" s="14"/>
      <c r="OEV48" s="14"/>
      <c r="OEW48" s="14"/>
      <c r="OEX48" s="14"/>
      <c r="OEY48" s="14"/>
      <c r="OEZ48" s="14"/>
      <c r="OFA48" s="14"/>
      <c r="OFB48" s="14"/>
      <c r="OFC48" s="14"/>
      <c r="OFD48" s="14"/>
      <c r="OFE48" s="14"/>
      <c r="OFF48" s="14"/>
      <c r="OFG48" s="14"/>
      <c r="OFH48" s="14"/>
      <c r="OFI48" s="14"/>
      <c r="OFJ48" s="14"/>
      <c r="OFK48" s="14"/>
      <c r="OFL48" s="14"/>
      <c r="OFM48" s="14"/>
      <c r="OFN48" s="14"/>
      <c r="OFO48" s="14"/>
      <c r="OFP48" s="14"/>
      <c r="OFQ48" s="14"/>
      <c r="OFR48" s="14"/>
      <c r="OFS48" s="14"/>
      <c r="OFT48" s="14"/>
      <c r="OFU48" s="14"/>
      <c r="OFV48" s="14"/>
      <c r="OFW48" s="14"/>
      <c r="OFX48" s="14"/>
      <c r="OFY48" s="14"/>
      <c r="OFZ48" s="14"/>
      <c r="OGA48" s="14"/>
      <c r="OGB48" s="14"/>
      <c r="OGC48" s="14"/>
      <c r="OGD48" s="14"/>
      <c r="OGE48" s="14"/>
      <c r="OGF48" s="14"/>
      <c r="OGG48" s="14"/>
      <c r="OGH48" s="14"/>
      <c r="OGI48" s="14"/>
      <c r="OGJ48" s="14"/>
      <c r="OGK48" s="14"/>
      <c r="OGL48" s="14"/>
      <c r="OGM48" s="14"/>
      <c r="OGN48" s="14"/>
      <c r="OGO48" s="14"/>
      <c r="OGP48" s="14"/>
      <c r="OGQ48" s="14"/>
      <c r="OGR48" s="14"/>
      <c r="OGS48" s="14"/>
      <c r="OGT48" s="14"/>
      <c r="OGU48" s="14"/>
      <c r="OGV48" s="14"/>
      <c r="OGW48" s="14"/>
      <c r="OGX48" s="14"/>
      <c r="OGY48" s="14"/>
      <c r="OGZ48" s="14"/>
      <c r="OHA48" s="14"/>
      <c r="OHB48" s="14"/>
      <c r="OHC48" s="14"/>
      <c r="OHD48" s="14"/>
      <c r="OHE48" s="14"/>
      <c r="OHF48" s="14"/>
      <c r="OHG48" s="14"/>
      <c r="OHH48" s="14"/>
      <c r="OHI48" s="14"/>
      <c r="OHJ48" s="14"/>
      <c r="OHK48" s="14"/>
      <c r="OHL48" s="14"/>
      <c r="OHM48" s="14"/>
      <c r="OHN48" s="14"/>
      <c r="OHO48" s="14"/>
      <c r="OHP48" s="14"/>
      <c r="OHQ48" s="14"/>
      <c r="OHR48" s="14"/>
      <c r="OHS48" s="14"/>
      <c r="OHT48" s="14"/>
      <c r="OHU48" s="14"/>
      <c r="OHV48" s="14"/>
      <c r="OHW48" s="14"/>
      <c r="OHX48" s="14"/>
      <c r="OHY48" s="14"/>
      <c r="OHZ48" s="14"/>
      <c r="OIA48" s="14"/>
      <c r="OIB48" s="14"/>
      <c r="OIC48" s="14"/>
      <c r="OID48" s="14"/>
      <c r="OIE48" s="14"/>
      <c r="OIF48" s="14"/>
      <c r="OIG48" s="14"/>
      <c r="OIH48" s="14"/>
      <c r="OII48" s="14"/>
      <c r="OIJ48" s="14"/>
      <c r="OIK48" s="14"/>
      <c r="OIL48" s="14"/>
      <c r="OIM48" s="14"/>
      <c r="OIN48" s="14"/>
      <c r="OIO48" s="14"/>
      <c r="OIP48" s="14"/>
      <c r="OIQ48" s="14"/>
      <c r="OIR48" s="14"/>
      <c r="OIS48" s="14"/>
      <c r="OIT48" s="14"/>
      <c r="OIU48" s="14"/>
      <c r="OIV48" s="14"/>
      <c r="OIW48" s="14"/>
      <c r="OIX48" s="14"/>
      <c r="OIY48" s="14"/>
      <c r="OIZ48" s="14"/>
      <c r="OJA48" s="14"/>
      <c r="OJB48" s="14"/>
      <c r="OJC48" s="14"/>
      <c r="OJD48" s="14"/>
      <c r="OJE48" s="14"/>
      <c r="OJF48" s="14"/>
      <c r="OJG48" s="14"/>
      <c r="OJH48" s="14"/>
      <c r="OJI48" s="14"/>
      <c r="OJJ48" s="14"/>
      <c r="OJK48" s="14"/>
      <c r="OJL48" s="14"/>
      <c r="OJM48" s="14"/>
      <c r="OJN48" s="14"/>
      <c r="OJO48" s="14"/>
      <c r="OJP48" s="14"/>
      <c r="OJQ48" s="14"/>
      <c r="OJR48" s="14"/>
      <c r="OJS48" s="14"/>
      <c r="OJT48" s="14"/>
      <c r="OJU48" s="14"/>
      <c r="OJV48" s="14"/>
      <c r="OJW48" s="14"/>
      <c r="OJX48" s="14"/>
      <c r="OJY48" s="14"/>
      <c r="OJZ48" s="14"/>
      <c r="OKA48" s="14"/>
      <c r="OKB48" s="14"/>
      <c r="OKC48" s="14"/>
      <c r="OKD48" s="14"/>
      <c r="OKE48" s="14"/>
      <c r="OKF48" s="14"/>
      <c r="OKG48" s="14"/>
      <c r="OKH48" s="14"/>
      <c r="OKI48" s="14"/>
      <c r="OKJ48" s="14"/>
      <c r="OKK48" s="14"/>
      <c r="OKL48" s="14"/>
      <c r="OKM48" s="14"/>
      <c r="OKN48" s="14"/>
      <c r="OKO48" s="14"/>
      <c r="OKP48" s="14"/>
      <c r="OKQ48" s="14"/>
      <c r="OKR48" s="14"/>
      <c r="OKS48" s="14"/>
      <c r="OKT48" s="14"/>
      <c r="OKU48" s="14"/>
      <c r="OKV48" s="14"/>
      <c r="OKW48" s="14"/>
      <c r="OKX48" s="14"/>
      <c r="OKY48" s="14"/>
      <c r="OKZ48" s="14"/>
      <c r="OLA48" s="14"/>
      <c r="OLB48" s="14"/>
      <c r="OLC48" s="14"/>
      <c r="OLD48" s="14"/>
      <c r="OLE48" s="14"/>
      <c r="OLF48" s="14"/>
      <c r="OLG48" s="14"/>
      <c r="OLH48" s="14"/>
      <c r="OLI48" s="14"/>
      <c r="OLJ48" s="14"/>
      <c r="OLK48" s="14"/>
      <c r="OLL48" s="14"/>
      <c r="OLM48" s="14"/>
      <c r="OLN48" s="14"/>
      <c r="OLO48" s="14"/>
      <c r="OLP48" s="14"/>
      <c r="OLQ48" s="14"/>
      <c r="OLR48" s="14"/>
      <c r="OLS48" s="14"/>
      <c r="OLT48" s="14"/>
      <c r="OLU48" s="14"/>
      <c r="OLV48" s="14"/>
      <c r="OLW48" s="14"/>
      <c r="OLX48" s="14"/>
      <c r="OLY48" s="14"/>
      <c r="OLZ48" s="14"/>
      <c r="OMA48" s="14"/>
      <c r="OMB48" s="14"/>
      <c r="OMC48" s="14"/>
      <c r="OMD48" s="14"/>
      <c r="OME48" s="14"/>
      <c r="OMF48" s="14"/>
      <c r="OMG48" s="14"/>
      <c r="OMH48" s="14"/>
      <c r="OMI48" s="14"/>
      <c r="OMJ48" s="14"/>
      <c r="OMK48" s="14"/>
      <c r="OML48" s="14"/>
      <c r="OMM48" s="14"/>
      <c r="OMN48" s="14"/>
      <c r="OMO48" s="14"/>
      <c r="OMP48" s="14"/>
      <c r="OMQ48" s="14"/>
      <c r="OMR48" s="14"/>
      <c r="OMS48" s="14"/>
      <c r="OMT48" s="14"/>
      <c r="OMU48" s="14"/>
      <c r="OMV48" s="14"/>
      <c r="OMW48" s="14"/>
      <c r="OMX48" s="14"/>
      <c r="OMY48" s="14"/>
      <c r="OMZ48" s="14"/>
      <c r="ONA48" s="14"/>
      <c r="ONB48" s="14"/>
      <c r="ONC48" s="14"/>
      <c r="OND48" s="14"/>
      <c r="ONE48" s="14"/>
      <c r="ONF48" s="14"/>
      <c r="ONG48" s="14"/>
      <c r="ONH48" s="14"/>
      <c r="ONI48" s="14"/>
      <c r="ONJ48" s="14"/>
      <c r="ONK48" s="14"/>
      <c r="ONL48" s="14"/>
      <c r="ONM48" s="14"/>
      <c r="ONN48" s="14"/>
      <c r="ONO48" s="14"/>
      <c r="ONP48" s="14"/>
      <c r="ONQ48" s="14"/>
      <c r="ONR48" s="14"/>
      <c r="ONS48" s="14"/>
      <c r="ONT48" s="14"/>
      <c r="ONU48" s="14"/>
      <c r="ONV48" s="14"/>
      <c r="ONW48" s="14"/>
      <c r="ONX48" s="14"/>
      <c r="ONY48" s="14"/>
      <c r="ONZ48" s="14"/>
      <c r="OOA48" s="14"/>
      <c r="OOB48" s="14"/>
      <c r="OOC48" s="14"/>
      <c r="OOD48" s="14"/>
      <c r="OOE48" s="14"/>
      <c r="OOF48" s="14"/>
      <c r="OOG48" s="14"/>
      <c r="OOH48" s="14"/>
      <c r="OOI48" s="14"/>
      <c r="OOJ48" s="14"/>
      <c r="OOK48" s="14"/>
      <c r="OOL48" s="14"/>
      <c r="OOM48" s="14"/>
      <c r="OON48" s="14"/>
      <c r="OOO48" s="14"/>
      <c r="OOP48" s="14"/>
      <c r="OOQ48" s="14"/>
      <c r="OOR48" s="14"/>
      <c r="OOS48" s="14"/>
      <c r="OOT48" s="14"/>
      <c r="OOU48" s="14"/>
      <c r="OOV48" s="14"/>
      <c r="OOW48" s="14"/>
      <c r="OOX48" s="14"/>
      <c r="OOY48" s="14"/>
      <c r="OOZ48" s="14"/>
      <c r="OPA48" s="14"/>
      <c r="OPB48" s="14"/>
      <c r="OPC48" s="14"/>
      <c r="OPD48" s="14"/>
      <c r="OPE48" s="14"/>
      <c r="OPF48" s="14"/>
      <c r="OPG48" s="14"/>
      <c r="OPH48" s="14"/>
      <c r="OPI48" s="14"/>
      <c r="OPJ48" s="14"/>
      <c r="OPK48" s="14"/>
      <c r="OPL48" s="14"/>
      <c r="OPM48" s="14"/>
      <c r="OPN48" s="14"/>
      <c r="OPO48" s="14"/>
      <c r="OPP48" s="14"/>
      <c r="OPQ48" s="14"/>
      <c r="OPR48" s="14"/>
      <c r="OPS48" s="14"/>
      <c r="OPT48" s="14"/>
      <c r="OPU48" s="14"/>
      <c r="OPV48" s="14"/>
      <c r="OPW48" s="14"/>
      <c r="OPX48" s="14"/>
      <c r="OPY48" s="14"/>
      <c r="OPZ48" s="14"/>
      <c r="OQA48" s="14"/>
      <c r="OQB48" s="14"/>
      <c r="OQC48" s="14"/>
      <c r="OQD48" s="14"/>
      <c r="OQE48" s="14"/>
      <c r="OQF48" s="14"/>
      <c r="OQG48" s="14"/>
      <c r="OQH48" s="14"/>
      <c r="OQI48" s="14"/>
      <c r="OQJ48" s="14"/>
      <c r="OQK48" s="14"/>
      <c r="OQL48" s="14"/>
      <c r="OQM48" s="14"/>
      <c r="OQN48" s="14"/>
      <c r="OQO48" s="14"/>
      <c r="OQP48" s="14"/>
      <c r="OQQ48" s="14"/>
      <c r="OQR48" s="14"/>
      <c r="OQS48" s="14"/>
      <c r="OQT48" s="14"/>
      <c r="OQU48" s="14"/>
      <c r="OQV48" s="14"/>
      <c r="OQW48" s="14"/>
      <c r="OQX48" s="14"/>
      <c r="OQY48" s="14"/>
      <c r="OQZ48" s="14"/>
      <c r="ORA48" s="14"/>
      <c r="ORB48" s="14"/>
      <c r="ORC48" s="14"/>
      <c r="ORD48" s="14"/>
      <c r="ORE48" s="14"/>
      <c r="ORF48" s="14"/>
      <c r="ORG48" s="14"/>
      <c r="ORH48" s="14"/>
      <c r="ORI48" s="14"/>
      <c r="ORJ48" s="14"/>
      <c r="ORK48" s="14"/>
      <c r="ORL48" s="14"/>
      <c r="ORM48" s="14"/>
      <c r="ORN48" s="14"/>
      <c r="ORO48" s="14"/>
      <c r="ORP48" s="14"/>
      <c r="ORQ48" s="14"/>
      <c r="ORR48" s="14"/>
      <c r="ORS48" s="14"/>
      <c r="ORT48" s="14"/>
      <c r="ORU48" s="14"/>
      <c r="ORV48" s="14"/>
      <c r="ORW48" s="14"/>
      <c r="ORX48" s="14"/>
      <c r="ORY48" s="14"/>
      <c r="ORZ48" s="14"/>
      <c r="OSA48" s="14"/>
      <c r="OSB48" s="14"/>
      <c r="OSC48" s="14"/>
      <c r="OSD48" s="14"/>
      <c r="OSE48" s="14"/>
      <c r="OSF48" s="14"/>
      <c r="OSG48" s="14"/>
      <c r="OSH48" s="14"/>
      <c r="OSI48" s="14"/>
      <c r="OSJ48" s="14"/>
      <c r="OSK48" s="14"/>
      <c r="OSL48" s="14"/>
      <c r="OSM48" s="14"/>
      <c r="OSN48" s="14"/>
      <c r="OSO48" s="14"/>
      <c r="OSP48" s="14"/>
      <c r="OSQ48" s="14"/>
      <c r="OSR48" s="14"/>
      <c r="OSS48" s="14"/>
      <c r="OST48" s="14"/>
      <c r="OSU48" s="14"/>
      <c r="OSV48" s="14"/>
      <c r="OSW48" s="14"/>
      <c r="OSX48" s="14"/>
      <c r="OSY48" s="14"/>
      <c r="OSZ48" s="14"/>
      <c r="OTA48" s="14"/>
      <c r="OTB48" s="14"/>
      <c r="OTC48" s="14"/>
      <c r="OTD48" s="14"/>
      <c r="OTE48" s="14"/>
      <c r="OTF48" s="14"/>
      <c r="OTG48" s="14"/>
      <c r="OTH48" s="14"/>
      <c r="OTI48" s="14"/>
      <c r="OTJ48" s="14"/>
      <c r="OTK48" s="14"/>
      <c r="OTL48" s="14"/>
      <c r="OTM48" s="14"/>
      <c r="OTN48" s="14"/>
      <c r="OTO48" s="14"/>
      <c r="OTP48" s="14"/>
      <c r="OTQ48" s="14"/>
      <c r="OTR48" s="14"/>
      <c r="OTS48" s="14"/>
      <c r="OTT48" s="14"/>
      <c r="OTU48" s="14"/>
      <c r="OTV48" s="14"/>
      <c r="OTW48" s="14"/>
      <c r="OTX48" s="14"/>
      <c r="OTY48" s="14"/>
      <c r="OTZ48" s="14"/>
      <c r="OUA48" s="14"/>
      <c r="OUB48" s="14"/>
      <c r="OUC48" s="14"/>
      <c r="OUD48" s="14"/>
      <c r="OUE48" s="14"/>
      <c r="OUF48" s="14"/>
      <c r="OUG48" s="14"/>
      <c r="OUH48" s="14"/>
      <c r="OUI48" s="14"/>
      <c r="OUJ48" s="14"/>
      <c r="OUK48" s="14"/>
      <c r="OUL48" s="14"/>
      <c r="OUM48" s="14"/>
      <c r="OUN48" s="14"/>
      <c r="OUO48" s="14"/>
      <c r="OUP48" s="14"/>
      <c r="OUQ48" s="14"/>
      <c r="OUR48" s="14"/>
      <c r="OUS48" s="14"/>
      <c r="OUT48" s="14"/>
      <c r="OUU48" s="14"/>
      <c r="OUV48" s="14"/>
      <c r="OUW48" s="14"/>
      <c r="OUX48" s="14"/>
      <c r="OUY48" s="14"/>
      <c r="OUZ48" s="14"/>
      <c r="OVA48" s="14"/>
      <c r="OVB48" s="14"/>
      <c r="OVC48" s="14"/>
      <c r="OVD48" s="14"/>
      <c r="OVE48" s="14"/>
      <c r="OVF48" s="14"/>
      <c r="OVG48" s="14"/>
      <c r="OVH48" s="14"/>
      <c r="OVI48" s="14"/>
      <c r="OVJ48" s="14"/>
      <c r="OVK48" s="14"/>
      <c r="OVL48" s="14"/>
      <c r="OVM48" s="14"/>
      <c r="OVN48" s="14"/>
      <c r="OVO48" s="14"/>
      <c r="OVP48" s="14"/>
      <c r="OVQ48" s="14"/>
      <c r="OVR48" s="14"/>
      <c r="OVS48" s="14"/>
      <c r="OVT48" s="14"/>
      <c r="OVU48" s="14"/>
      <c r="OVV48" s="14"/>
      <c r="OVW48" s="14"/>
      <c r="OVX48" s="14"/>
      <c r="OVY48" s="14"/>
      <c r="OVZ48" s="14"/>
      <c r="OWA48" s="14"/>
      <c r="OWB48" s="14"/>
      <c r="OWC48" s="14"/>
      <c r="OWD48" s="14"/>
      <c r="OWE48" s="14"/>
      <c r="OWF48" s="14"/>
      <c r="OWG48" s="14"/>
      <c r="OWH48" s="14"/>
      <c r="OWI48" s="14"/>
      <c r="OWJ48" s="14"/>
      <c r="OWK48" s="14"/>
      <c r="OWL48" s="14"/>
      <c r="OWM48" s="14"/>
      <c r="OWN48" s="14"/>
      <c r="OWO48" s="14"/>
      <c r="OWP48" s="14"/>
      <c r="OWQ48" s="14"/>
      <c r="OWR48" s="14"/>
      <c r="OWS48" s="14"/>
      <c r="OWT48" s="14"/>
      <c r="OWU48" s="14"/>
      <c r="OWV48" s="14"/>
      <c r="OWW48" s="14"/>
      <c r="OWX48" s="14"/>
      <c r="OWY48" s="14"/>
      <c r="OWZ48" s="14"/>
      <c r="OXA48" s="14"/>
      <c r="OXB48" s="14"/>
      <c r="OXC48" s="14"/>
      <c r="OXD48" s="14"/>
      <c r="OXE48" s="14"/>
      <c r="OXF48" s="14"/>
      <c r="OXG48" s="14"/>
      <c r="OXH48" s="14"/>
      <c r="OXI48" s="14"/>
      <c r="OXJ48" s="14"/>
      <c r="OXK48" s="14"/>
      <c r="OXL48" s="14"/>
      <c r="OXM48" s="14"/>
      <c r="OXN48" s="14"/>
      <c r="OXO48" s="14"/>
      <c r="OXP48" s="14"/>
      <c r="OXQ48" s="14"/>
      <c r="OXR48" s="14"/>
      <c r="OXS48" s="14"/>
      <c r="OXT48" s="14"/>
      <c r="OXU48" s="14"/>
      <c r="OXV48" s="14"/>
      <c r="OXW48" s="14"/>
      <c r="OXX48" s="14"/>
      <c r="OXY48" s="14"/>
      <c r="OXZ48" s="14"/>
      <c r="OYA48" s="14"/>
      <c r="OYB48" s="14"/>
      <c r="OYC48" s="14"/>
      <c r="OYD48" s="14"/>
      <c r="OYE48" s="14"/>
      <c r="OYF48" s="14"/>
      <c r="OYG48" s="14"/>
      <c r="OYH48" s="14"/>
      <c r="OYI48" s="14"/>
      <c r="OYJ48" s="14"/>
      <c r="OYK48" s="14"/>
      <c r="OYL48" s="14"/>
      <c r="OYM48" s="14"/>
      <c r="OYN48" s="14"/>
      <c r="OYO48" s="14"/>
      <c r="OYP48" s="14"/>
      <c r="OYQ48" s="14"/>
      <c r="OYR48" s="14"/>
      <c r="OYS48" s="14"/>
      <c r="OYT48" s="14"/>
      <c r="OYU48" s="14"/>
      <c r="OYV48" s="14"/>
      <c r="OYW48" s="14"/>
      <c r="OYX48" s="14"/>
      <c r="OYY48" s="14"/>
      <c r="OYZ48" s="14"/>
      <c r="OZA48" s="14"/>
      <c r="OZB48" s="14"/>
      <c r="OZC48" s="14"/>
      <c r="OZD48" s="14"/>
      <c r="OZE48" s="14"/>
      <c r="OZF48" s="14"/>
      <c r="OZG48" s="14"/>
      <c r="OZH48" s="14"/>
      <c r="OZI48" s="14"/>
      <c r="OZJ48" s="14"/>
      <c r="OZK48" s="14"/>
      <c r="OZL48" s="14"/>
      <c r="OZM48" s="14"/>
      <c r="OZN48" s="14"/>
      <c r="OZO48" s="14"/>
      <c r="OZP48" s="14"/>
      <c r="OZQ48" s="14"/>
      <c r="OZR48" s="14"/>
      <c r="OZS48" s="14"/>
      <c r="OZT48" s="14"/>
      <c r="OZU48" s="14"/>
      <c r="OZV48" s="14"/>
      <c r="OZW48" s="14"/>
      <c r="OZX48" s="14"/>
      <c r="OZY48" s="14"/>
      <c r="OZZ48" s="14"/>
      <c r="PAA48" s="14"/>
      <c r="PAB48" s="14"/>
      <c r="PAC48" s="14"/>
      <c r="PAD48" s="14"/>
      <c r="PAE48" s="14"/>
      <c r="PAF48" s="14"/>
      <c r="PAG48" s="14"/>
      <c r="PAH48" s="14"/>
      <c r="PAI48" s="14"/>
      <c r="PAJ48" s="14"/>
      <c r="PAK48" s="14"/>
      <c r="PAL48" s="14"/>
      <c r="PAM48" s="14"/>
      <c r="PAN48" s="14"/>
      <c r="PAO48" s="14"/>
      <c r="PAP48" s="14"/>
      <c r="PAQ48" s="14"/>
      <c r="PAR48" s="14"/>
      <c r="PAS48" s="14"/>
      <c r="PAT48" s="14"/>
      <c r="PAU48" s="14"/>
      <c r="PAV48" s="14"/>
      <c r="PAW48" s="14"/>
      <c r="PAX48" s="14"/>
      <c r="PAY48" s="14"/>
      <c r="PAZ48" s="14"/>
      <c r="PBA48" s="14"/>
      <c r="PBB48" s="14"/>
      <c r="PBC48" s="14"/>
      <c r="PBD48" s="14"/>
      <c r="PBE48" s="14"/>
      <c r="PBF48" s="14"/>
      <c r="PBG48" s="14"/>
      <c r="PBH48" s="14"/>
      <c r="PBI48" s="14"/>
      <c r="PBJ48" s="14"/>
      <c r="PBK48" s="14"/>
      <c r="PBL48" s="14"/>
      <c r="PBM48" s="14"/>
      <c r="PBN48" s="14"/>
      <c r="PBO48" s="14"/>
      <c r="PBP48" s="14"/>
      <c r="PBQ48" s="14"/>
      <c r="PBR48" s="14"/>
      <c r="PBS48" s="14"/>
      <c r="PBT48" s="14"/>
      <c r="PBU48" s="14"/>
      <c r="PBV48" s="14"/>
      <c r="PBW48" s="14"/>
      <c r="PBX48" s="14"/>
      <c r="PBY48" s="14"/>
      <c r="PBZ48" s="14"/>
      <c r="PCA48" s="14"/>
      <c r="PCB48" s="14"/>
      <c r="PCC48" s="14"/>
      <c r="PCD48" s="14"/>
      <c r="PCE48" s="14"/>
      <c r="PCF48" s="14"/>
      <c r="PCG48" s="14"/>
      <c r="PCH48" s="14"/>
      <c r="PCI48" s="14"/>
      <c r="PCJ48" s="14"/>
      <c r="PCK48" s="14"/>
      <c r="PCL48" s="14"/>
      <c r="PCM48" s="14"/>
      <c r="PCN48" s="14"/>
      <c r="PCO48" s="14"/>
      <c r="PCP48" s="14"/>
      <c r="PCQ48" s="14"/>
      <c r="PCR48" s="14"/>
      <c r="PCS48" s="14"/>
      <c r="PCT48" s="14"/>
      <c r="PCU48" s="14"/>
      <c r="PCV48" s="14"/>
      <c r="PCW48" s="14"/>
      <c r="PCX48" s="14"/>
      <c r="PCY48" s="14"/>
      <c r="PCZ48" s="14"/>
      <c r="PDA48" s="14"/>
      <c r="PDB48" s="14"/>
      <c r="PDC48" s="14"/>
      <c r="PDD48" s="14"/>
      <c r="PDE48" s="14"/>
      <c r="PDF48" s="14"/>
      <c r="PDG48" s="14"/>
      <c r="PDH48" s="14"/>
      <c r="PDI48" s="14"/>
      <c r="PDJ48" s="14"/>
      <c r="PDK48" s="14"/>
      <c r="PDL48" s="14"/>
      <c r="PDM48" s="14"/>
      <c r="PDN48" s="14"/>
      <c r="PDO48" s="14"/>
      <c r="PDP48" s="14"/>
      <c r="PDQ48" s="14"/>
      <c r="PDR48" s="14"/>
      <c r="PDS48" s="14"/>
      <c r="PDT48" s="14"/>
      <c r="PDU48" s="14"/>
      <c r="PDV48" s="14"/>
      <c r="PDW48" s="14"/>
      <c r="PDX48" s="14"/>
      <c r="PDY48" s="14"/>
      <c r="PDZ48" s="14"/>
      <c r="PEA48" s="14"/>
      <c r="PEB48" s="14"/>
      <c r="PEC48" s="14"/>
      <c r="PED48" s="14"/>
      <c r="PEE48" s="14"/>
      <c r="PEF48" s="14"/>
      <c r="PEG48" s="14"/>
      <c r="PEH48" s="14"/>
      <c r="PEI48" s="14"/>
      <c r="PEJ48" s="14"/>
      <c r="PEK48" s="14"/>
      <c r="PEL48" s="14"/>
      <c r="PEM48" s="14"/>
      <c r="PEN48" s="14"/>
      <c r="PEO48" s="14"/>
      <c r="PEP48" s="14"/>
      <c r="PEQ48" s="14"/>
      <c r="PER48" s="14"/>
      <c r="PES48" s="14"/>
      <c r="PET48" s="14"/>
      <c r="PEU48" s="14"/>
      <c r="PEV48" s="14"/>
      <c r="PEW48" s="14"/>
      <c r="PEX48" s="14"/>
      <c r="PEY48" s="14"/>
      <c r="PEZ48" s="14"/>
      <c r="PFA48" s="14"/>
      <c r="PFB48" s="14"/>
      <c r="PFC48" s="14"/>
      <c r="PFD48" s="14"/>
      <c r="PFE48" s="14"/>
      <c r="PFF48" s="14"/>
      <c r="PFG48" s="14"/>
      <c r="PFH48" s="14"/>
      <c r="PFI48" s="14"/>
      <c r="PFJ48" s="14"/>
      <c r="PFK48" s="14"/>
      <c r="PFL48" s="14"/>
      <c r="PFM48" s="14"/>
      <c r="PFN48" s="14"/>
      <c r="PFO48" s="14"/>
      <c r="PFP48" s="14"/>
      <c r="PFQ48" s="14"/>
      <c r="PFR48" s="14"/>
      <c r="PFS48" s="14"/>
      <c r="PFT48" s="14"/>
      <c r="PFU48" s="14"/>
      <c r="PFV48" s="14"/>
      <c r="PFW48" s="14"/>
      <c r="PFX48" s="14"/>
      <c r="PFY48" s="14"/>
      <c r="PFZ48" s="14"/>
      <c r="PGA48" s="14"/>
      <c r="PGB48" s="14"/>
      <c r="PGC48" s="14"/>
      <c r="PGD48" s="14"/>
      <c r="PGE48" s="14"/>
      <c r="PGF48" s="14"/>
      <c r="PGG48" s="14"/>
      <c r="PGH48" s="14"/>
      <c r="PGI48" s="14"/>
      <c r="PGJ48" s="14"/>
      <c r="PGK48" s="14"/>
      <c r="PGL48" s="14"/>
      <c r="PGM48" s="14"/>
      <c r="PGN48" s="14"/>
      <c r="PGO48" s="14"/>
      <c r="PGP48" s="14"/>
      <c r="PGQ48" s="14"/>
      <c r="PGR48" s="14"/>
      <c r="PGS48" s="14"/>
      <c r="PGT48" s="14"/>
      <c r="PGU48" s="14"/>
      <c r="PGV48" s="14"/>
      <c r="PGW48" s="14"/>
      <c r="PGX48" s="14"/>
      <c r="PGY48" s="14"/>
      <c r="PGZ48" s="14"/>
      <c r="PHA48" s="14"/>
      <c r="PHB48" s="14"/>
      <c r="PHC48" s="14"/>
      <c r="PHD48" s="14"/>
      <c r="PHE48" s="14"/>
      <c r="PHF48" s="14"/>
      <c r="PHG48" s="14"/>
      <c r="PHH48" s="14"/>
      <c r="PHI48" s="14"/>
      <c r="PHJ48" s="14"/>
      <c r="PHK48" s="14"/>
      <c r="PHL48" s="14"/>
      <c r="PHM48" s="14"/>
      <c r="PHN48" s="14"/>
      <c r="PHO48" s="14"/>
      <c r="PHP48" s="14"/>
      <c r="PHQ48" s="14"/>
      <c r="PHR48" s="14"/>
      <c r="PHS48" s="14"/>
      <c r="PHT48" s="14"/>
      <c r="PHU48" s="14"/>
      <c r="PHV48" s="14"/>
      <c r="PHW48" s="14"/>
      <c r="PHX48" s="14"/>
      <c r="PHY48" s="14"/>
      <c r="PHZ48" s="14"/>
      <c r="PIA48" s="14"/>
      <c r="PIB48" s="14"/>
      <c r="PIC48" s="14"/>
      <c r="PID48" s="14"/>
      <c r="PIE48" s="14"/>
      <c r="PIF48" s="14"/>
      <c r="PIG48" s="14"/>
      <c r="PIH48" s="14"/>
      <c r="PII48" s="14"/>
      <c r="PIJ48" s="14"/>
      <c r="PIK48" s="14"/>
      <c r="PIL48" s="14"/>
      <c r="PIM48" s="14"/>
      <c r="PIN48" s="14"/>
      <c r="PIO48" s="14"/>
      <c r="PIP48" s="14"/>
      <c r="PIQ48" s="14"/>
      <c r="PIR48" s="14"/>
      <c r="PIS48" s="14"/>
      <c r="PIT48" s="14"/>
      <c r="PIU48" s="14"/>
      <c r="PIV48" s="14"/>
      <c r="PIW48" s="14"/>
      <c r="PIX48" s="14"/>
      <c r="PIY48" s="14"/>
      <c r="PIZ48" s="14"/>
      <c r="PJA48" s="14"/>
      <c r="PJB48" s="14"/>
      <c r="PJC48" s="14"/>
      <c r="PJD48" s="14"/>
      <c r="PJE48" s="14"/>
      <c r="PJF48" s="14"/>
      <c r="PJG48" s="14"/>
      <c r="PJH48" s="14"/>
      <c r="PJI48" s="14"/>
      <c r="PJJ48" s="14"/>
      <c r="PJK48" s="14"/>
      <c r="PJL48" s="14"/>
      <c r="PJM48" s="14"/>
      <c r="PJN48" s="14"/>
      <c r="PJO48" s="14"/>
      <c r="PJP48" s="14"/>
      <c r="PJQ48" s="14"/>
      <c r="PJR48" s="14"/>
      <c r="PJS48" s="14"/>
      <c r="PJT48" s="14"/>
      <c r="PJU48" s="14"/>
      <c r="PJV48" s="14"/>
      <c r="PJW48" s="14"/>
      <c r="PJX48" s="14"/>
      <c r="PJY48" s="14"/>
      <c r="PJZ48" s="14"/>
      <c r="PKA48" s="14"/>
      <c r="PKB48" s="14"/>
      <c r="PKC48" s="14"/>
      <c r="PKD48" s="14"/>
      <c r="PKE48" s="14"/>
      <c r="PKF48" s="14"/>
      <c r="PKG48" s="14"/>
      <c r="PKH48" s="14"/>
      <c r="PKI48" s="14"/>
      <c r="PKJ48" s="14"/>
      <c r="PKK48" s="14"/>
      <c r="PKL48" s="14"/>
      <c r="PKM48" s="14"/>
      <c r="PKN48" s="14"/>
      <c r="PKO48" s="14"/>
      <c r="PKP48" s="14"/>
      <c r="PKQ48" s="14"/>
      <c r="PKR48" s="14"/>
      <c r="PKS48" s="14"/>
      <c r="PKT48" s="14"/>
      <c r="PKU48" s="14"/>
      <c r="PKV48" s="14"/>
      <c r="PKW48" s="14"/>
      <c r="PKX48" s="14"/>
      <c r="PKY48" s="14"/>
      <c r="PKZ48" s="14"/>
      <c r="PLA48" s="14"/>
      <c r="PLB48" s="14"/>
      <c r="PLC48" s="14"/>
      <c r="PLD48" s="14"/>
      <c r="PLE48" s="14"/>
      <c r="PLF48" s="14"/>
      <c r="PLG48" s="14"/>
      <c r="PLH48" s="14"/>
      <c r="PLI48" s="14"/>
      <c r="PLJ48" s="14"/>
      <c r="PLK48" s="14"/>
      <c r="PLL48" s="14"/>
      <c r="PLM48" s="14"/>
      <c r="PLN48" s="14"/>
      <c r="PLO48" s="14"/>
      <c r="PLP48" s="14"/>
      <c r="PLQ48" s="14"/>
      <c r="PLR48" s="14"/>
      <c r="PLS48" s="14"/>
      <c r="PLT48" s="14"/>
      <c r="PLU48" s="14"/>
      <c r="PLV48" s="14"/>
      <c r="PLW48" s="14"/>
      <c r="PLX48" s="14"/>
      <c r="PLY48" s="14"/>
      <c r="PLZ48" s="14"/>
      <c r="PMA48" s="14"/>
      <c r="PMB48" s="14"/>
      <c r="PMC48" s="14"/>
      <c r="PMD48" s="14"/>
      <c r="PME48" s="14"/>
      <c r="PMF48" s="14"/>
      <c r="PMG48" s="14"/>
      <c r="PMH48" s="14"/>
      <c r="PMI48" s="14"/>
      <c r="PMJ48" s="14"/>
      <c r="PMK48" s="14"/>
      <c r="PML48" s="14"/>
      <c r="PMM48" s="14"/>
      <c r="PMN48" s="14"/>
      <c r="PMO48" s="14"/>
      <c r="PMP48" s="14"/>
      <c r="PMQ48" s="14"/>
      <c r="PMR48" s="14"/>
      <c r="PMS48" s="14"/>
      <c r="PMT48" s="14"/>
      <c r="PMU48" s="14"/>
      <c r="PMV48" s="14"/>
      <c r="PMW48" s="14"/>
      <c r="PMX48" s="14"/>
      <c r="PMY48" s="14"/>
      <c r="PMZ48" s="14"/>
      <c r="PNA48" s="14"/>
      <c r="PNB48" s="14"/>
      <c r="PNC48" s="14"/>
      <c r="PND48" s="14"/>
      <c r="PNE48" s="14"/>
      <c r="PNF48" s="14"/>
      <c r="PNG48" s="14"/>
      <c r="PNH48" s="14"/>
      <c r="PNI48" s="14"/>
      <c r="PNJ48" s="14"/>
      <c r="PNK48" s="14"/>
      <c r="PNL48" s="14"/>
      <c r="PNM48" s="14"/>
      <c r="PNN48" s="14"/>
      <c r="PNO48" s="14"/>
      <c r="PNP48" s="14"/>
      <c r="PNQ48" s="14"/>
      <c r="PNR48" s="14"/>
      <c r="PNS48" s="14"/>
      <c r="PNT48" s="14"/>
      <c r="PNU48" s="14"/>
      <c r="PNV48" s="14"/>
      <c r="PNW48" s="14"/>
      <c r="PNX48" s="14"/>
      <c r="PNY48" s="14"/>
      <c r="PNZ48" s="14"/>
      <c r="POA48" s="14"/>
      <c r="POB48" s="14"/>
      <c r="POC48" s="14"/>
      <c r="POD48" s="14"/>
      <c r="POE48" s="14"/>
      <c r="POF48" s="14"/>
      <c r="POG48" s="14"/>
      <c r="POH48" s="14"/>
      <c r="POI48" s="14"/>
      <c r="POJ48" s="14"/>
      <c r="POK48" s="14"/>
      <c r="POL48" s="14"/>
      <c r="POM48" s="14"/>
      <c r="PON48" s="14"/>
      <c r="POO48" s="14"/>
      <c r="POP48" s="14"/>
      <c r="POQ48" s="14"/>
      <c r="POR48" s="14"/>
      <c r="POS48" s="14"/>
      <c r="POT48" s="14"/>
      <c r="POU48" s="14"/>
      <c r="POV48" s="14"/>
      <c r="POW48" s="14"/>
      <c r="POX48" s="14"/>
      <c r="POY48" s="14"/>
      <c r="POZ48" s="14"/>
      <c r="PPA48" s="14"/>
      <c r="PPB48" s="14"/>
      <c r="PPC48" s="14"/>
      <c r="PPD48" s="14"/>
      <c r="PPE48" s="14"/>
      <c r="PPF48" s="14"/>
      <c r="PPG48" s="14"/>
      <c r="PPH48" s="14"/>
      <c r="PPI48" s="14"/>
      <c r="PPJ48" s="14"/>
      <c r="PPK48" s="14"/>
      <c r="PPL48" s="14"/>
      <c r="PPM48" s="14"/>
      <c r="PPN48" s="14"/>
      <c r="PPO48" s="14"/>
      <c r="PPP48" s="14"/>
      <c r="PPQ48" s="14"/>
      <c r="PPR48" s="14"/>
      <c r="PPS48" s="14"/>
      <c r="PPT48" s="14"/>
      <c r="PPU48" s="14"/>
      <c r="PPV48" s="14"/>
      <c r="PPW48" s="14"/>
      <c r="PPX48" s="14"/>
      <c r="PPY48" s="14"/>
      <c r="PPZ48" s="14"/>
      <c r="PQA48" s="14"/>
      <c r="PQB48" s="14"/>
      <c r="PQC48" s="14"/>
      <c r="PQD48" s="14"/>
      <c r="PQE48" s="14"/>
      <c r="PQF48" s="14"/>
      <c r="PQG48" s="14"/>
      <c r="PQH48" s="14"/>
      <c r="PQI48" s="14"/>
      <c r="PQJ48" s="14"/>
      <c r="PQK48" s="14"/>
      <c r="PQL48" s="14"/>
      <c r="PQM48" s="14"/>
      <c r="PQN48" s="14"/>
      <c r="PQO48" s="14"/>
      <c r="PQP48" s="14"/>
      <c r="PQQ48" s="14"/>
      <c r="PQR48" s="14"/>
      <c r="PQS48" s="14"/>
      <c r="PQT48" s="14"/>
      <c r="PQU48" s="14"/>
      <c r="PQV48" s="14"/>
      <c r="PQW48" s="14"/>
      <c r="PQX48" s="14"/>
      <c r="PQY48" s="14"/>
      <c r="PQZ48" s="14"/>
      <c r="PRA48" s="14"/>
      <c r="PRB48" s="14"/>
      <c r="PRC48" s="14"/>
      <c r="PRD48" s="14"/>
      <c r="PRE48" s="14"/>
      <c r="PRF48" s="14"/>
      <c r="PRG48" s="14"/>
      <c r="PRH48" s="14"/>
      <c r="PRI48" s="14"/>
      <c r="PRJ48" s="14"/>
      <c r="PRK48" s="14"/>
      <c r="PRL48" s="14"/>
      <c r="PRM48" s="14"/>
      <c r="PRN48" s="14"/>
      <c r="PRO48" s="14"/>
      <c r="PRP48" s="14"/>
      <c r="PRQ48" s="14"/>
      <c r="PRR48" s="14"/>
      <c r="PRS48" s="14"/>
      <c r="PRT48" s="14"/>
      <c r="PRU48" s="14"/>
      <c r="PRV48" s="14"/>
      <c r="PRW48" s="14"/>
      <c r="PRX48" s="14"/>
      <c r="PRY48" s="14"/>
      <c r="PRZ48" s="14"/>
      <c r="PSA48" s="14"/>
      <c r="PSB48" s="14"/>
      <c r="PSC48" s="14"/>
      <c r="PSD48" s="14"/>
      <c r="PSE48" s="14"/>
      <c r="PSF48" s="14"/>
      <c r="PSG48" s="14"/>
      <c r="PSH48" s="14"/>
      <c r="PSI48" s="14"/>
      <c r="PSJ48" s="14"/>
      <c r="PSK48" s="14"/>
      <c r="PSL48" s="14"/>
      <c r="PSM48" s="14"/>
      <c r="PSN48" s="14"/>
      <c r="PSO48" s="14"/>
      <c r="PSP48" s="14"/>
      <c r="PSQ48" s="14"/>
      <c r="PSR48" s="14"/>
      <c r="PSS48" s="14"/>
      <c r="PST48" s="14"/>
      <c r="PSU48" s="14"/>
      <c r="PSV48" s="14"/>
      <c r="PSW48" s="14"/>
      <c r="PSX48" s="14"/>
      <c r="PSY48" s="14"/>
      <c r="PSZ48" s="14"/>
      <c r="PTA48" s="14"/>
      <c r="PTB48" s="14"/>
      <c r="PTC48" s="14"/>
      <c r="PTD48" s="14"/>
      <c r="PTE48" s="14"/>
      <c r="PTF48" s="14"/>
      <c r="PTG48" s="14"/>
      <c r="PTH48" s="14"/>
      <c r="PTI48" s="14"/>
      <c r="PTJ48" s="14"/>
      <c r="PTK48" s="14"/>
      <c r="PTL48" s="14"/>
      <c r="PTM48" s="14"/>
      <c r="PTN48" s="14"/>
      <c r="PTO48" s="14"/>
      <c r="PTP48" s="14"/>
      <c r="PTQ48" s="14"/>
      <c r="PTR48" s="14"/>
      <c r="PTS48" s="14"/>
      <c r="PTT48" s="14"/>
      <c r="PTU48" s="14"/>
      <c r="PTV48" s="14"/>
      <c r="PTW48" s="14"/>
      <c r="PTX48" s="14"/>
      <c r="PTY48" s="14"/>
      <c r="PTZ48" s="14"/>
      <c r="PUA48" s="14"/>
      <c r="PUB48" s="14"/>
      <c r="PUC48" s="14"/>
      <c r="PUD48" s="14"/>
      <c r="PUE48" s="14"/>
      <c r="PUF48" s="14"/>
      <c r="PUG48" s="14"/>
      <c r="PUH48" s="14"/>
      <c r="PUI48" s="14"/>
      <c r="PUJ48" s="14"/>
      <c r="PUK48" s="14"/>
      <c r="PUL48" s="14"/>
      <c r="PUM48" s="14"/>
      <c r="PUN48" s="14"/>
      <c r="PUO48" s="14"/>
      <c r="PUP48" s="14"/>
      <c r="PUQ48" s="14"/>
      <c r="PUR48" s="14"/>
      <c r="PUS48" s="14"/>
      <c r="PUT48" s="14"/>
      <c r="PUU48" s="14"/>
      <c r="PUV48" s="14"/>
      <c r="PUW48" s="14"/>
      <c r="PUX48" s="14"/>
      <c r="PUY48" s="14"/>
      <c r="PUZ48" s="14"/>
      <c r="PVA48" s="14"/>
      <c r="PVB48" s="14"/>
      <c r="PVC48" s="14"/>
      <c r="PVD48" s="14"/>
      <c r="PVE48" s="14"/>
      <c r="PVF48" s="14"/>
      <c r="PVG48" s="14"/>
      <c r="PVH48" s="14"/>
      <c r="PVI48" s="14"/>
      <c r="PVJ48" s="14"/>
      <c r="PVK48" s="14"/>
      <c r="PVL48" s="14"/>
      <c r="PVM48" s="14"/>
      <c r="PVN48" s="14"/>
      <c r="PVO48" s="14"/>
      <c r="PVP48" s="14"/>
      <c r="PVQ48" s="14"/>
      <c r="PVR48" s="14"/>
      <c r="PVS48" s="14"/>
      <c r="PVT48" s="14"/>
      <c r="PVU48" s="14"/>
      <c r="PVV48" s="14"/>
      <c r="PVW48" s="14"/>
      <c r="PVX48" s="14"/>
      <c r="PVY48" s="14"/>
      <c r="PVZ48" s="14"/>
      <c r="PWA48" s="14"/>
      <c r="PWB48" s="14"/>
      <c r="PWC48" s="14"/>
      <c r="PWD48" s="14"/>
      <c r="PWE48" s="14"/>
      <c r="PWF48" s="14"/>
      <c r="PWG48" s="14"/>
      <c r="PWH48" s="14"/>
      <c r="PWI48" s="14"/>
      <c r="PWJ48" s="14"/>
      <c r="PWK48" s="14"/>
      <c r="PWL48" s="14"/>
      <c r="PWM48" s="14"/>
      <c r="PWN48" s="14"/>
      <c r="PWO48" s="14"/>
      <c r="PWP48" s="14"/>
      <c r="PWQ48" s="14"/>
      <c r="PWR48" s="14"/>
      <c r="PWS48" s="14"/>
      <c r="PWT48" s="14"/>
      <c r="PWU48" s="14"/>
      <c r="PWV48" s="14"/>
      <c r="PWW48" s="14"/>
      <c r="PWX48" s="14"/>
      <c r="PWY48" s="14"/>
      <c r="PWZ48" s="14"/>
      <c r="PXA48" s="14"/>
      <c r="PXB48" s="14"/>
      <c r="PXC48" s="14"/>
      <c r="PXD48" s="14"/>
      <c r="PXE48" s="14"/>
      <c r="PXF48" s="14"/>
      <c r="PXG48" s="14"/>
      <c r="PXH48" s="14"/>
      <c r="PXI48" s="14"/>
      <c r="PXJ48" s="14"/>
      <c r="PXK48" s="14"/>
      <c r="PXL48" s="14"/>
      <c r="PXM48" s="14"/>
      <c r="PXN48" s="14"/>
      <c r="PXO48" s="14"/>
      <c r="PXP48" s="14"/>
      <c r="PXQ48" s="14"/>
      <c r="PXR48" s="14"/>
      <c r="PXS48" s="14"/>
      <c r="PXT48" s="14"/>
      <c r="PXU48" s="14"/>
      <c r="PXV48" s="14"/>
      <c r="PXW48" s="14"/>
      <c r="PXX48" s="14"/>
      <c r="PXY48" s="14"/>
      <c r="PXZ48" s="14"/>
      <c r="PYA48" s="14"/>
      <c r="PYB48" s="14"/>
      <c r="PYC48" s="14"/>
      <c r="PYD48" s="14"/>
      <c r="PYE48" s="14"/>
      <c r="PYF48" s="14"/>
      <c r="PYG48" s="14"/>
      <c r="PYH48" s="14"/>
      <c r="PYI48" s="14"/>
      <c r="PYJ48" s="14"/>
      <c r="PYK48" s="14"/>
      <c r="PYL48" s="14"/>
      <c r="PYM48" s="14"/>
      <c r="PYN48" s="14"/>
      <c r="PYO48" s="14"/>
      <c r="PYP48" s="14"/>
      <c r="PYQ48" s="14"/>
      <c r="PYR48" s="14"/>
      <c r="PYS48" s="14"/>
      <c r="PYT48" s="14"/>
      <c r="PYU48" s="14"/>
      <c r="PYV48" s="14"/>
      <c r="PYW48" s="14"/>
      <c r="PYX48" s="14"/>
      <c r="PYY48" s="14"/>
      <c r="PYZ48" s="14"/>
      <c r="PZA48" s="14"/>
      <c r="PZB48" s="14"/>
      <c r="PZC48" s="14"/>
      <c r="PZD48" s="14"/>
      <c r="PZE48" s="14"/>
      <c r="PZF48" s="14"/>
      <c r="PZG48" s="14"/>
      <c r="PZH48" s="14"/>
      <c r="PZI48" s="14"/>
      <c r="PZJ48" s="14"/>
      <c r="PZK48" s="14"/>
      <c r="PZL48" s="14"/>
      <c r="PZM48" s="14"/>
      <c r="PZN48" s="14"/>
      <c r="PZO48" s="14"/>
      <c r="PZP48" s="14"/>
      <c r="PZQ48" s="14"/>
      <c r="PZR48" s="14"/>
      <c r="PZS48" s="14"/>
      <c r="PZT48" s="14"/>
      <c r="PZU48" s="14"/>
      <c r="PZV48" s="14"/>
      <c r="PZW48" s="14"/>
      <c r="PZX48" s="14"/>
      <c r="PZY48" s="14"/>
      <c r="PZZ48" s="14"/>
      <c r="QAA48" s="14"/>
      <c r="QAB48" s="14"/>
      <c r="QAC48" s="14"/>
      <c r="QAD48" s="14"/>
      <c r="QAE48" s="14"/>
      <c r="QAF48" s="14"/>
      <c r="QAG48" s="14"/>
      <c r="QAH48" s="14"/>
      <c r="QAI48" s="14"/>
      <c r="QAJ48" s="14"/>
      <c r="QAK48" s="14"/>
      <c r="QAL48" s="14"/>
      <c r="QAM48" s="14"/>
      <c r="QAN48" s="14"/>
      <c r="QAO48" s="14"/>
      <c r="QAP48" s="14"/>
      <c r="QAQ48" s="14"/>
      <c r="QAR48" s="14"/>
      <c r="QAS48" s="14"/>
      <c r="QAT48" s="14"/>
      <c r="QAU48" s="14"/>
      <c r="QAV48" s="14"/>
      <c r="QAW48" s="14"/>
      <c r="QAX48" s="14"/>
      <c r="QAY48" s="14"/>
      <c r="QAZ48" s="14"/>
      <c r="QBA48" s="14"/>
      <c r="QBB48" s="14"/>
      <c r="QBC48" s="14"/>
      <c r="QBD48" s="14"/>
      <c r="QBE48" s="14"/>
      <c r="QBF48" s="14"/>
      <c r="QBG48" s="14"/>
      <c r="QBH48" s="14"/>
      <c r="QBI48" s="14"/>
      <c r="QBJ48" s="14"/>
      <c r="QBK48" s="14"/>
      <c r="QBL48" s="14"/>
      <c r="QBM48" s="14"/>
      <c r="QBN48" s="14"/>
      <c r="QBO48" s="14"/>
      <c r="QBP48" s="14"/>
      <c r="QBQ48" s="14"/>
      <c r="QBR48" s="14"/>
      <c r="QBS48" s="14"/>
      <c r="QBT48" s="14"/>
      <c r="QBU48" s="14"/>
      <c r="QBV48" s="14"/>
      <c r="QBW48" s="14"/>
      <c r="QBX48" s="14"/>
      <c r="QBY48" s="14"/>
      <c r="QBZ48" s="14"/>
      <c r="QCA48" s="14"/>
      <c r="QCB48" s="14"/>
      <c r="QCC48" s="14"/>
      <c r="QCD48" s="14"/>
      <c r="QCE48" s="14"/>
      <c r="QCF48" s="14"/>
      <c r="QCG48" s="14"/>
      <c r="QCH48" s="14"/>
      <c r="QCI48" s="14"/>
      <c r="QCJ48" s="14"/>
      <c r="QCK48" s="14"/>
      <c r="QCL48" s="14"/>
      <c r="QCM48" s="14"/>
      <c r="QCN48" s="14"/>
      <c r="QCO48" s="14"/>
      <c r="QCP48" s="14"/>
      <c r="QCQ48" s="14"/>
      <c r="QCR48" s="14"/>
      <c r="QCS48" s="14"/>
      <c r="QCT48" s="14"/>
      <c r="QCU48" s="14"/>
      <c r="QCV48" s="14"/>
      <c r="QCW48" s="14"/>
      <c r="QCX48" s="14"/>
      <c r="QCY48" s="14"/>
      <c r="QCZ48" s="14"/>
      <c r="QDA48" s="14"/>
      <c r="QDB48" s="14"/>
      <c r="QDC48" s="14"/>
      <c r="QDD48" s="14"/>
      <c r="QDE48" s="14"/>
      <c r="QDF48" s="14"/>
      <c r="QDG48" s="14"/>
      <c r="QDH48" s="14"/>
      <c r="QDI48" s="14"/>
      <c r="QDJ48" s="14"/>
      <c r="QDK48" s="14"/>
      <c r="QDL48" s="14"/>
      <c r="QDM48" s="14"/>
      <c r="QDN48" s="14"/>
      <c r="QDO48" s="14"/>
      <c r="QDP48" s="14"/>
      <c r="QDQ48" s="14"/>
      <c r="QDR48" s="14"/>
      <c r="QDS48" s="14"/>
      <c r="QDT48" s="14"/>
      <c r="QDU48" s="14"/>
      <c r="QDV48" s="14"/>
      <c r="QDW48" s="14"/>
      <c r="QDX48" s="14"/>
      <c r="QDY48" s="14"/>
      <c r="QDZ48" s="14"/>
      <c r="QEA48" s="14"/>
      <c r="QEB48" s="14"/>
      <c r="QEC48" s="14"/>
      <c r="QED48" s="14"/>
      <c r="QEE48" s="14"/>
      <c r="QEF48" s="14"/>
      <c r="QEG48" s="14"/>
      <c r="QEH48" s="14"/>
      <c r="QEI48" s="14"/>
      <c r="QEJ48" s="14"/>
      <c r="QEK48" s="14"/>
      <c r="QEL48" s="14"/>
      <c r="QEM48" s="14"/>
      <c r="QEN48" s="14"/>
      <c r="QEO48" s="14"/>
      <c r="QEP48" s="14"/>
      <c r="QEQ48" s="14"/>
      <c r="QER48" s="14"/>
      <c r="QES48" s="14"/>
      <c r="QET48" s="14"/>
      <c r="QEU48" s="14"/>
      <c r="QEV48" s="14"/>
      <c r="QEW48" s="14"/>
      <c r="QEX48" s="14"/>
      <c r="QEY48" s="14"/>
      <c r="QEZ48" s="14"/>
      <c r="QFA48" s="14"/>
      <c r="QFB48" s="14"/>
      <c r="QFC48" s="14"/>
      <c r="QFD48" s="14"/>
      <c r="QFE48" s="14"/>
      <c r="QFF48" s="14"/>
      <c r="QFG48" s="14"/>
      <c r="QFH48" s="14"/>
      <c r="QFI48" s="14"/>
      <c r="QFJ48" s="14"/>
      <c r="QFK48" s="14"/>
      <c r="QFL48" s="14"/>
      <c r="QFM48" s="14"/>
      <c r="QFN48" s="14"/>
      <c r="QFO48" s="14"/>
      <c r="QFP48" s="14"/>
      <c r="QFQ48" s="14"/>
      <c r="QFR48" s="14"/>
      <c r="QFS48" s="14"/>
      <c r="QFT48" s="14"/>
      <c r="QFU48" s="14"/>
      <c r="QFV48" s="14"/>
      <c r="QFW48" s="14"/>
      <c r="QFX48" s="14"/>
      <c r="QFY48" s="14"/>
      <c r="QFZ48" s="14"/>
      <c r="QGA48" s="14"/>
      <c r="QGB48" s="14"/>
      <c r="QGC48" s="14"/>
      <c r="QGD48" s="14"/>
      <c r="QGE48" s="14"/>
      <c r="QGF48" s="14"/>
      <c r="QGG48" s="14"/>
      <c r="QGH48" s="14"/>
      <c r="QGI48" s="14"/>
      <c r="QGJ48" s="14"/>
      <c r="QGK48" s="14"/>
      <c r="QGL48" s="14"/>
      <c r="QGM48" s="14"/>
      <c r="QGN48" s="14"/>
      <c r="QGO48" s="14"/>
      <c r="QGP48" s="14"/>
      <c r="QGQ48" s="14"/>
      <c r="QGR48" s="14"/>
      <c r="QGS48" s="14"/>
      <c r="QGT48" s="14"/>
      <c r="QGU48" s="14"/>
      <c r="QGV48" s="14"/>
      <c r="QGW48" s="14"/>
      <c r="QGX48" s="14"/>
      <c r="QGY48" s="14"/>
      <c r="QGZ48" s="14"/>
      <c r="QHA48" s="14"/>
      <c r="QHB48" s="14"/>
      <c r="QHC48" s="14"/>
      <c r="QHD48" s="14"/>
      <c r="QHE48" s="14"/>
      <c r="QHF48" s="14"/>
      <c r="QHG48" s="14"/>
      <c r="QHH48" s="14"/>
      <c r="QHI48" s="14"/>
      <c r="QHJ48" s="14"/>
      <c r="QHK48" s="14"/>
      <c r="QHL48" s="14"/>
      <c r="QHM48" s="14"/>
      <c r="QHN48" s="14"/>
      <c r="QHO48" s="14"/>
      <c r="QHP48" s="14"/>
      <c r="QHQ48" s="14"/>
      <c r="QHR48" s="14"/>
      <c r="QHS48" s="14"/>
      <c r="QHT48" s="14"/>
      <c r="QHU48" s="14"/>
      <c r="QHV48" s="14"/>
      <c r="QHW48" s="14"/>
      <c r="QHX48" s="14"/>
      <c r="QHY48" s="14"/>
      <c r="QHZ48" s="14"/>
      <c r="QIA48" s="14"/>
      <c r="QIB48" s="14"/>
      <c r="QIC48" s="14"/>
      <c r="QID48" s="14"/>
      <c r="QIE48" s="14"/>
      <c r="QIF48" s="14"/>
      <c r="QIG48" s="14"/>
      <c r="QIH48" s="14"/>
      <c r="QII48" s="14"/>
      <c r="QIJ48" s="14"/>
      <c r="QIK48" s="14"/>
      <c r="QIL48" s="14"/>
      <c r="QIM48" s="14"/>
      <c r="QIN48" s="14"/>
      <c r="QIO48" s="14"/>
      <c r="QIP48" s="14"/>
      <c r="QIQ48" s="14"/>
      <c r="QIR48" s="14"/>
      <c r="QIS48" s="14"/>
      <c r="QIT48" s="14"/>
      <c r="QIU48" s="14"/>
      <c r="QIV48" s="14"/>
      <c r="QIW48" s="14"/>
      <c r="QIX48" s="14"/>
      <c r="QIY48" s="14"/>
      <c r="QIZ48" s="14"/>
      <c r="QJA48" s="14"/>
      <c r="QJB48" s="14"/>
      <c r="QJC48" s="14"/>
      <c r="QJD48" s="14"/>
      <c r="QJE48" s="14"/>
      <c r="QJF48" s="14"/>
      <c r="QJG48" s="14"/>
      <c r="QJH48" s="14"/>
      <c r="QJI48" s="14"/>
      <c r="QJJ48" s="14"/>
      <c r="QJK48" s="14"/>
      <c r="QJL48" s="14"/>
      <c r="QJM48" s="14"/>
      <c r="QJN48" s="14"/>
      <c r="QJO48" s="14"/>
      <c r="QJP48" s="14"/>
      <c r="QJQ48" s="14"/>
      <c r="QJR48" s="14"/>
      <c r="QJS48" s="14"/>
      <c r="QJT48" s="14"/>
      <c r="QJU48" s="14"/>
      <c r="QJV48" s="14"/>
      <c r="QJW48" s="14"/>
      <c r="QJX48" s="14"/>
      <c r="QJY48" s="14"/>
      <c r="QJZ48" s="14"/>
      <c r="QKA48" s="14"/>
      <c r="QKB48" s="14"/>
      <c r="QKC48" s="14"/>
      <c r="QKD48" s="14"/>
      <c r="QKE48" s="14"/>
      <c r="QKF48" s="14"/>
      <c r="QKG48" s="14"/>
      <c r="QKH48" s="14"/>
      <c r="QKI48" s="14"/>
      <c r="QKJ48" s="14"/>
      <c r="QKK48" s="14"/>
      <c r="QKL48" s="14"/>
      <c r="QKM48" s="14"/>
      <c r="QKN48" s="14"/>
      <c r="QKO48" s="14"/>
      <c r="QKP48" s="14"/>
      <c r="QKQ48" s="14"/>
      <c r="QKR48" s="14"/>
      <c r="QKS48" s="14"/>
      <c r="QKT48" s="14"/>
      <c r="QKU48" s="14"/>
      <c r="QKV48" s="14"/>
      <c r="QKW48" s="14"/>
      <c r="QKX48" s="14"/>
      <c r="QKY48" s="14"/>
      <c r="QKZ48" s="14"/>
      <c r="QLA48" s="14"/>
      <c r="QLB48" s="14"/>
      <c r="QLC48" s="14"/>
      <c r="QLD48" s="14"/>
      <c r="QLE48" s="14"/>
      <c r="QLF48" s="14"/>
      <c r="QLG48" s="14"/>
      <c r="QLH48" s="14"/>
      <c r="QLI48" s="14"/>
      <c r="QLJ48" s="14"/>
      <c r="QLK48" s="14"/>
      <c r="QLL48" s="14"/>
      <c r="QLM48" s="14"/>
      <c r="QLN48" s="14"/>
      <c r="QLO48" s="14"/>
      <c r="QLP48" s="14"/>
      <c r="QLQ48" s="14"/>
      <c r="QLR48" s="14"/>
      <c r="QLS48" s="14"/>
      <c r="QLT48" s="14"/>
      <c r="QLU48" s="14"/>
      <c r="QLV48" s="14"/>
      <c r="QLW48" s="14"/>
      <c r="QLX48" s="14"/>
      <c r="QLY48" s="14"/>
      <c r="QLZ48" s="14"/>
      <c r="QMA48" s="14"/>
      <c r="QMB48" s="14"/>
      <c r="QMC48" s="14"/>
      <c r="QMD48" s="14"/>
      <c r="QME48" s="14"/>
      <c r="QMF48" s="14"/>
      <c r="QMG48" s="14"/>
      <c r="QMH48" s="14"/>
      <c r="QMI48" s="14"/>
      <c r="QMJ48" s="14"/>
      <c r="QMK48" s="14"/>
      <c r="QML48" s="14"/>
      <c r="QMM48" s="14"/>
      <c r="QMN48" s="14"/>
      <c r="QMO48" s="14"/>
      <c r="QMP48" s="14"/>
      <c r="QMQ48" s="14"/>
      <c r="QMR48" s="14"/>
      <c r="QMS48" s="14"/>
      <c r="QMT48" s="14"/>
      <c r="QMU48" s="14"/>
      <c r="QMV48" s="14"/>
      <c r="QMW48" s="14"/>
      <c r="QMX48" s="14"/>
      <c r="QMY48" s="14"/>
      <c r="QMZ48" s="14"/>
      <c r="QNA48" s="14"/>
      <c r="QNB48" s="14"/>
      <c r="QNC48" s="14"/>
      <c r="QND48" s="14"/>
      <c r="QNE48" s="14"/>
      <c r="QNF48" s="14"/>
      <c r="QNG48" s="14"/>
      <c r="QNH48" s="14"/>
      <c r="QNI48" s="14"/>
      <c r="QNJ48" s="14"/>
      <c r="QNK48" s="14"/>
      <c r="QNL48" s="14"/>
      <c r="QNM48" s="14"/>
      <c r="QNN48" s="14"/>
      <c r="QNO48" s="14"/>
      <c r="QNP48" s="14"/>
      <c r="QNQ48" s="14"/>
      <c r="QNR48" s="14"/>
      <c r="QNS48" s="14"/>
      <c r="QNT48" s="14"/>
      <c r="QNU48" s="14"/>
      <c r="QNV48" s="14"/>
      <c r="QNW48" s="14"/>
      <c r="QNX48" s="14"/>
      <c r="QNY48" s="14"/>
      <c r="QNZ48" s="14"/>
      <c r="QOA48" s="14"/>
      <c r="QOB48" s="14"/>
      <c r="QOC48" s="14"/>
      <c r="QOD48" s="14"/>
      <c r="QOE48" s="14"/>
      <c r="QOF48" s="14"/>
      <c r="QOG48" s="14"/>
      <c r="QOH48" s="14"/>
      <c r="QOI48" s="14"/>
      <c r="QOJ48" s="14"/>
      <c r="QOK48" s="14"/>
      <c r="QOL48" s="14"/>
      <c r="QOM48" s="14"/>
      <c r="QON48" s="14"/>
      <c r="QOO48" s="14"/>
      <c r="QOP48" s="14"/>
      <c r="QOQ48" s="14"/>
      <c r="QOR48" s="14"/>
      <c r="QOS48" s="14"/>
      <c r="QOT48" s="14"/>
      <c r="QOU48" s="14"/>
      <c r="QOV48" s="14"/>
      <c r="QOW48" s="14"/>
      <c r="QOX48" s="14"/>
      <c r="QOY48" s="14"/>
      <c r="QOZ48" s="14"/>
      <c r="QPA48" s="14"/>
      <c r="QPB48" s="14"/>
      <c r="QPC48" s="14"/>
      <c r="QPD48" s="14"/>
      <c r="QPE48" s="14"/>
      <c r="QPF48" s="14"/>
      <c r="QPG48" s="14"/>
      <c r="QPH48" s="14"/>
      <c r="QPI48" s="14"/>
      <c r="QPJ48" s="14"/>
      <c r="QPK48" s="14"/>
      <c r="QPL48" s="14"/>
      <c r="QPM48" s="14"/>
      <c r="QPN48" s="14"/>
      <c r="QPO48" s="14"/>
      <c r="QPP48" s="14"/>
      <c r="QPQ48" s="14"/>
      <c r="QPR48" s="14"/>
      <c r="QPS48" s="14"/>
      <c r="QPT48" s="14"/>
      <c r="QPU48" s="14"/>
      <c r="QPV48" s="14"/>
      <c r="QPW48" s="14"/>
      <c r="QPX48" s="14"/>
      <c r="QPY48" s="14"/>
      <c r="QPZ48" s="14"/>
      <c r="QQA48" s="14"/>
      <c r="QQB48" s="14"/>
      <c r="QQC48" s="14"/>
      <c r="QQD48" s="14"/>
      <c r="QQE48" s="14"/>
      <c r="QQF48" s="14"/>
      <c r="QQG48" s="14"/>
      <c r="QQH48" s="14"/>
      <c r="QQI48" s="14"/>
      <c r="QQJ48" s="14"/>
      <c r="QQK48" s="14"/>
      <c r="QQL48" s="14"/>
      <c r="QQM48" s="14"/>
      <c r="QQN48" s="14"/>
      <c r="QQO48" s="14"/>
      <c r="QQP48" s="14"/>
      <c r="QQQ48" s="14"/>
      <c r="QQR48" s="14"/>
      <c r="QQS48" s="14"/>
      <c r="QQT48" s="14"/>
      <c r="QQU48" s="14"/>
      <c r="QQV48" s="14"/>
      <c r="QQW48" s="14"/>
      <c r="QQX48" s="14"/>
      <c r="QQY48" s="14"/>
      <c r="QQZ48" s="14"/>
      <c r="QRA48" s="14"/>
      <c r="QRB48" s="14"/>
      <c r="QRC48" s="14"/>
      <c r="QRD48" s="14"/>
      <c r="QRE48" s="14"/>
      <c r="QRF48" s="14"/>
      <c r="QRG48" s="14"/>
      <c r="QRH48" s="14"/>
      <c r="QRI48" s="14"/>
      <c r="QRJ48" s="14"/>
      <c r="QRK48" s="14"/>
      <c r="QRL48" s="14"/>
      <c r="QRM48" s="14"/>
      <c r="QRN48" s="14"/>
      <c r="QRO48" s="14"/>
      <c r="QRP48" s="14"/>
      <c r="QRQ48" s="14"/>
      <c r="QRR48" s="14"/>
      <c r="QRS48" s="14"/>
      <c r="QRT48" s="14"/>
      <c r="QRU48" s="14"/>
      <c r="QRV48" s="14"/>
      <c r="QRW48" s="14"/>
      <c r="QRX48" s="14"/>
      <c r="QRY48" s="14"/>
      <c r="QRZ48" s="14"/>
      <c r="QSA48" s="14"/>
      <c r="QSB48" s="14"/>
      <c r="QSC48" s="14"/>
      <c r="QSD48" s="14"/>
      <c r="QSE48" s="14"/>
      <c r="QSF48" s="14"/>
      <c r="QSG48" s="14"/>
      <c r="QSH48" s="14"/>
      <c r="QSI48" s="14"/>
      <c r="QSJ48" s="14"/>
      <c r="QSK48" s="14"/>
      <c r="QSL48" s="14"/>
      <c r="QSM48" s="14"/>
      <c r="QSN48" s="14"/>
      <c r="QSO48" s="14"/>
      <c r="QSP48" s="14"/>
      <c r="QSQ48" s="14"/>
      <c r="QSR48" s="14"/>
      <c r="QSS48" s="14"/>
      <c r="QST48" s="14"/>
      <c r="QSU48" s="14"/>
      <c r="QSV48" s="14"/>
      <c r="QSW48" s="14"/>
      <c r="QSX48" s="14"/>
      <c r="QSY48" s="14"/>
      <c r="QSZ48" s="14"/>
      <c r="QTA48" s="14"/>
      <c r="QTB48" s="14"/>
      <c r="QTC48" s="14"/>
      <c r="QTD48" s="14"/>
      <c r="QTE48" s="14"/>
      <c r="QTF48" s="14"/>
      <c r="QTG48" s="14"/>
      <c r="QTH48" s="14"/>
      <c r="QTI48" s="14"/>
      <c r="QTJ48" s="14"/>
      <c r="QTK48" s="14"/>
      <c r="QTL48" s="14"/>
      <c r="QTM48" s="14"/>
      <c r="QTN48" s="14"/>
      <c r="QTO48" s="14"/>
      <c r="QTP48" s="14"/>
      <c r="QTQ48" s="14"/>
      <c r="QTR48" s="14"/>
      <c r="QTS48" s="14"/>
      <c r="QTT48" s="14"/>
      <c r="QTU48" s="14"/>
      <c r="QTV48" s="14"/>
      <c r="QTW48" s="14"/>
      <c r="QTX48" s="14"/>
      <c r="QTY48" s="14"/>
      <c r="QTZ48" s="14"/>
      <c r="QUA48" s="14"/>
      <c r="QUB48" s="14"/>
      <c r="QUC48" s="14"/>
      <c r="QUD48" s="14"/>
      <c r="QUE48" s="14"/>
      <c r="QUF48" s="14"/>
      <c r="QUG48" s="14"/>
      <c r="QUH48" s="14"/>
      <c r="QUI48" s="14"/>
      <c r="QUJ48" s="14"/>
      <c r="QUK48" s="14"/>
      <c r="QUL48" s="14"/>
      <c r="QUM48" s="14"/>
      <c r="QUN48" s="14"/>
      <c r="QUO48" s="14"/>
      <c r="QUP48" s="14"/>
      <c r="QUQ48" s="14"/>
      <c r="QUR48" s="14"/>
      <c r="QUS48" s="14"/>
      <c r="QUT48" s="14"/>
      <c r="QUU48" s="14"/>
      <c r="QUV48" s="14"/>
      <c r="QUW48" s="14"/>
      <c r="QUX48" s="14"/>
      <c r="QUY48" s="14"/>
      <c r="QUZ48" s="14"/>
      <c r="QVA48" s="14"/>
      <c r="QVB48" s="14"/>
      <c r="QVC48" s="14"/>
      <c r="QVD48" s="14"/>
      <c r="QVE48" s="14"/>
      <c r="QVF48" s="14"/>
      <c r="QVG48" s="14"/>
      <c r="QVH48" s="14"/>
      <c r="QVI48" s="14"/>
      <c r="QVJ48" s="14"/>
      <c r="QVK48" s="14"/>
      <c r="QVL48" s="14"/>
      <c r="QVM48" s="14"/>
      <c r="QVN48" s="14"/>
      <c r="QVO48" s="14"/>
      <c r="QVP48" s="14"/>
      <c r="QVQ48" s="14"/>
      <c r="QVR48" s="14"/>
      <c r="QVS48" s="14"/>
      <c r="QVT48" s="14"/>
      <c r="QVU48" s="14"/>
      <c r="QVV48" s="14"/>
      <c r="QVW48" s="14"/>
      <c r="QVX48" s="14"/>
      <c r="QVY48" s="14"/>
      <c r="QVZ48" s="14"/>
      <c r="QWA48" s="14"/>
      <c r="QWB48" s="14"/>
      <c r="QWC48" s="14"/>
      <c r="QWD48" s="14"/>
      <c r="QWE48" s="14"/>
      <c r="QWF48" s="14"/>
      <c r="QWG48" s="14"/>
      <c r="QWH48" s="14"/>
      <c r="QWI48" s="14"/>
      <c r="QWJ48" s="14"/>
      <c r="QWK48" s="14"/>
      <c r="QWL48" s="14"/>
      <c r="QWM48" s="14"/>
      <c r="QWN48" s="14"/>
      <c r="QWO48" s="14"/>
      <c r="QWP48" s="14"/>
      <c r="QWQ48" s="14"/>
      <c r="QWR48" s="14"/>
      <c r="QWS48" s="14"/>
      <c r="QWT48" s="14"/>
      <c r="QWU48" s="14"/>
      <c r="QWV48" s="14"/>
      <c r="QWW48" s="14"/>
      <c r="QWX48" s="14"/>
      <c r="QWY48" s="14"/>
      <c r="QWZ48" s="14"/>
      <c r="QXA48" s="14"/>
      <c r="QXB48" s="14"/>
      <c r="QXC48" s="14"/>
      <c r="QXD48" s="14"/>
      <c r="QXE48" s="14"/>
      <c r="QXF48" s="14"/>
      <c r="QXG48" s="14"/>
      <c r="QXH48" s="14"/>
      <c r="QXI48" s="14"/>
      <c r="QXJ48" s="14"/>
      <c r="QXK48" s="14"/>
      <c r="QXL48" s="14"/>
      <c r="QXM48" s="14"/>
      <c r="QXN48" s="14"/>
      <c r="QXO48" s="14"/>
      <c r="QXP48" s="14"/>
      <c r="QXQ48" s="14"/>
      <c r="QXR48" s="14"/>
      <c r="QXS48" s="14"/>
      <c r="QXT48" s="14"/>
      <c r="QXU48" s="14"/>
      <c r="QXV48" s="14"/>
      <c r="QXW48" s="14"/>
      <c r="QXX48" s="14"/>
      <c r="QXY48" s="14"/>
      <c r="QXZ48" s="14"/>
      <c r="QYA48" s="14"/>
      <c r="QYB48" s="14"/>
      <c r="QYC48" s="14"/>
      <c r="QYD48" s="14"/>
      <c r="QYE48" s="14"/>
      <c r="QYF48" s="14"/>
      <c r="QYG48" s="14"/>
      <c r="QYH48" s="14"/>
      <c r="QYI48" s="14"/>
      <c r="QYJ48" s="14"/>
      <c r="QYK48" s="14"/>
      <c r="QYL48" s="14"/>
      <c r="QYM48" s="14"/>
      <c r="QYN48" s="14"/>
      <c r="QYO48" s="14"/>
      <c r="QYP48" s="14"/>
      <c r="QYQ48" s="14"/>
      <c r="QYR48" s="14"/>
      <c r="QYS48" s="14"/>
      <c r="QYT48" s="14"/>
      <c r="QYU48" s="14"/>
      <c r="QYV48" s="14"/>
      <c r="QYW48" s="14"/>
      <c r="QYX48" s="14"/>
      <c r="QYY48" s="14"/>
      <c r="QYZ48" s="14"/>
      <c r="QZA48" s="14"/>
      <c r="QZB48" s="14"/>
      <c r="QZC48" s="14"/>
      <c r="QZD48" s="14"/>
      <c r="QZE48" s="14"/>
      <c r="QZF48" s="14"/>
      <c r="QZG48" s="14"/>
      <c r="QZH48" s="14"/>
      <c r="QZI48" s="14"/>
      <c r="QZJ48" s="14"/>
      <c r="QZK48" s="14"/>
      <c r="QZL48" s="14"/>
      <c r="QZM48" s="14"/>
      <c r="QZN48" s="14"/>
      <c r="QZO48" s="14"/>
      <c r="QZP48" s="14"/>
      <c r="QZQ48" s="14"/>
      <c r="QZR48" s="14"/>
      <c r="QZS48" s="14"/>
      <c r="QZT48" s="14"/>
      <c r="QZU48" s="14"/>
      <c r="QZV48" s="14"/>
      <c r="QZW48" s="14"/>
      <c r="QZX48" s="14"/>
      <c r="QZY48" s="14"/>
      <c r="QZZ48" s="14"/>
      <c r="RAA48" s="14"/>
      <c r="RAB48" s="14"/>
      <c r="RAC48" s="14"/>
      <c r="RAD48" s="14"/>
      <c r="RAE48" s="14"/>
      <c r="RAF48" s="14"/>
      <c r="RAG48" s="14"/>
      <c r="RAH48" s="14"/>
      <c r="RAI48" s="14"/>
      <c r="RAJ48" s="14"/>
      <c r="RAK48" s="14"/>
      <c r="RAL48" s="14"/>
      <c r="RAM48" s="14"/>
      <c r="RAN48" s="14"/>
      <c r="RAO48" s="14"/>
      <c r="RAP48" s="14"/>
      <c r="RAQ48" s="14"/>
      <c r="RAR48" s="14"/>
      <c r="RAS48" s="14"/>
      <c r="RAT48" s="14"/>
      <c r="RAU48" s="14"/>
      <c r="RAV48" s="14"/>
      <c r="RAW48" s="14"/>
      <c r="RAX48" s="14"/>
      <c r="RAY48" s="14"/>
      <c r="RAZ48" s="14"/>
      <c r="RBA48" s="14"/>
      <c r="RBB48" s="14"/>
      <c r="RBC48" s="14"/>
      <c r="RBD48" s="14"/>
      <c r="RBE48" s="14"/>
      <c r="RBF48" s="14"/>
      <c r="RBG48" s="14"/>
      <c r="RBH48" s="14"/>
      <c r="RBI48" s="14"/>
      <c r="RBJ48" s="14"/>
      <c r="RBK48" s="14"/>
      <c r="RBL48" s="14"/>
      <c r="RBM48" s="14"/>
      <c r="RBN48" s="14"/>
      <c r="RBO48" s="14"/>
      <c r="RBP48" s="14"/>
      <c r="RBQ48" s="14"/>
      <c r="RBR48" s="14"/>
      <c r="RBS48" s="14"/>
      <c r="RBT48" s="14"/>
      <c r="RBU48" s="14"/>
      <c r="RBV48" s="14"/>
      <c r="RBW48" s="14"/>
      <c r="RBX48" s="14"/>
      <c r="RBY48" s="14"/>
      <c r="RBZ48" s="14"/>
      <c r="RCA48" s="14"/>
      <c r="RCB48" s="14"/>
      <c r="RCC48" s="14"/>
      <c r="RCD48" s="14"/>
      <c r="RCE48" s="14"/>
      <c r="RCF48" s="14"/>
      <c r="RCG48" s="14"/>
      <c r="RCH48" s="14"/>
      <c r="RCI48" s="14"/>
      <c r="RCJ48" s="14"/>
      <c r="RCK48" s="14"/>
      <c r="RCL48" s="14"/>
      <c r="RCM48" s="14"/>
      <c r="RCN48" s="14"/>
      <c r="RCO48" s="14"/>
      <c r="RCP48" s="14"/>
      <c r="RCQ48" s="14"/>
      <c r="RCR48" s="14"/>
      <c r="RCS48" s="14"/>
      <c r="RCT48" s="14"/>
      <c r="RCU48" s="14"/>
      <c r="RCV48" s="14"/>
      <c r="RCW48" s="14"/>
      <c r="RCX48" s="14"/>
      <c r="RCY48" s="14"/>
      <c r="RCZ48" s="14"/>
      <c r="RDA48" s="14"/>
      <c r="RDB48" s="14"/>
      <c r="RDC48" s="14"/>
      <c r="RDD48" s="14"/>
      <c r="RDE48" s="14"/>
      <c r="RDF48" s="14"/>
      <c r="RDG48" s="14"/>
      <c r="RDH48" s="14"/>
      <c r="RDI48" s="14"/>
      <c r="RDJ48" s="14"/>
      <c r="RDK48" s="14"/>
      <c r="RDL48" s="14"/>
      <c r="RDM48" s="14"/>
      <c r="RDN48" s="14"/>
      <c r="RDO48" s="14"/>
      <c r="RDP48" s="14"/>
      <c r="RDQ48" s="14"/>
      <c r="RDR48" s="14"/>
      <c r="RDS48" s="14"/>
      <c r="RDT48" s="14"/>
      <c r="RDU48" s="14"/>
      <c r="RDV48" s="14"/>
      <c r="RDW48" s="14"/>
      <c r="RDX48" s="14"/>
      <c r="RDY48" s="14"/>
      <c r="RDZ48" s="14"/>
      <c r="REA48" s="14"/>
      <c r="REB48" s="14"/>
      <c r="REC48" s="14"/>
      <c r="RED48" s="14"/>
      <c r="REE48" s="14"/>
      <c r="REF48" s="14"/>
      <c r="REG48" s="14"/>
      <c r="REH48" s="14"/>
      <c r="REI48" s="14"/>
      <c r="REJ48" s="14"/>
      <c r="REK48" s="14"/>
      <c r="REL48" s="14"/>
      <c r="REM48" s="14"/>
      <c r="REN48" s="14"/>
      <c r="REO48" s="14"/>
      <c r="REP48" s="14"/>
      <c r="REQ48" s="14"/>
      <c r="RER48" s="14"/>
      <c r="RES48" s="14"/>
      <c r="RET48" s="14"/>
      <c r="REU48" s="14"/>
      <c r="REV48" s="14"/>
      <c r="REW48" s="14"/>
      <c r="REX48" s="14"/>
      <c r="REY48" s="14"/>
      <c r="REZ48" s="14"/>
      <c r="RFA48" s="14"/>
      <c r="RFB48" s="14"/>
      <c r="RFC48" s="14"/>
      <c r="RFD48" s="14"/>
      <c r="RFE48" s="14"/>
      <c r="RFF48" s="14"/>
      <c r="RFG48" s="14"/>
      <c r="RFH48" s="14"/>
      <c r="RFI48" s="14"/>
      <c r="RFJ48" s="14"/>
      <c r="RFK48" s="14"/>
      <c r="RFL48" s="14"/>
      <c r="RFM48" s="14"/>
      <c r="RFN48" s="14"/>
      <c r="RFO48" s="14"/>
      <c r="RFP48" s="14"/>
      <c r="RFQ48" s="14"/>
      <c r="RFR48" s="14"/>
      <c r="RFS48" s="14"/>
      <c r="RFT48" s="14"/>
      <c r="RFU48" s="14"/>
      <c r="RFV48" s="14"/>
      <c r="RFW48" s="14"/>
      <c r="RFX48" s="14"/>
      <c r="RFY48" s="14"/>
      <c r="RFZ48" s="14"/>
      <c r="RGA48" s="14"/>
      <c r="RGB48" s="14"/>
      <c r="RGC48" s="14"/>
      <c r="RGD48" s="14"/>
      <c r="RGE48" s="14"/>
      <c r="RGF48" s="14"/>
      <c r="RGG48" s="14"/>
      <c r="RGH48" s="14"/>
      <c r="RGI48" s="14"/>
      <c r="RGJ48" s="14"/>
      <c r="RGK48" s="14"/>
      <c r="RGL48" s="14"/>
      <c r="RGM48" s="14"/>
      <c r="RGN48" s="14"/>
      <c r="RGO48" s="14"/>
      <c r="RGP48" s="14"/>
      <c r="RGQ48" s="14"/>
      <c r="RGR48" s="14"/>
      <c r="RGS48" s="14"/>
      <c r="RGT48" s="14"/>
      <c r="RGU48" s="14"/>
      <c r="RGV48" s="14"/>
      <c r="RGW48" s="14"/>
      <c r="RGX48" s="14"/>
      <c r="RGY48" s="14"/>
      <c r="RGZ48" s="14"/>
      <c r="RHA48" s="14"/>
      <c r="RHB48" s="14"/>
      <c r="RHC48" s="14"/>
      <c r="RHD48" s="14"/>
      <c r="RHE48" s="14"/>
      <c r="RHF48" s="14"/>
      <c r="RHG48" s="14"/>
      <c r="RHH48" s="14"/>
      <c r="RHI48" s="14"/>
      <c r="RHJ48" s="14"/>
      <c r="RHK48" s="14"/>
      <c r="RHL48" s="14"/>
      <c r="RHM48" s="14"/>
      <c r="RHN48" s="14"/>
      <c r="RHO48" s="14"/>
      <c r="RHP48" s="14"/>
      <c r="RHQ48" s="14"/>
      <c r="RHR48" s="14"/>
      <c r="RHS48" s="14"/>
      <c r="RHT48" s="14"/>
      <c r="RHU48" s="14"/>
      <c r="RHV48" s="14"/>
      <c r="RHW48" s="14"/>
      <c r="RHX48" s="14"/>
      <c r="RHY48" s="14"/>
      <c r="RHZ48" s="14"/>
      <c r="RIA48" s="14"/>
      <c r="RIB48" s="14"/>
      <c r="RIC48" s="14"/>
      <c r="RID48" s="14"/>
      <c r="RIE48" s="14"/>
      <c r="RIF48" s="14"/>
      <c r="RIG48" s="14"/>
      <c r="RIH48" s="14"/>
      <c r="RII48" s="14"/>
      <c r="RIJ48" s="14"/>
      <c r="RIK48" s="14"/>
      <c r="RIL48" s="14"/>
      <c r="RIM48" s="14"/>
      <c r="RIN48" s="14"/>
      <c r="RIO48" s="14"/>
      <c r="RIP48" s="14"/>
      <c r="RIQ48" s="14"/>
      <c r="RIR48" s="14"/>
      <c r="RIS48" s="14"/>
      <c r="RIT48" s="14"/>
      <c r="RIU48" s="14"/>
      <c r="RIV48" s="14"/>
      <c r="RIW48" s="14"/>
      <c r="RIX48" s="14"/>
      <c r="RIY48" s="14"/>
      <c r="RIZ48" s="14"/>
      <c r="RJA48" s="14"/>
      <c r="RJB48" s="14"/>
      <c r="RJC48" s="14"/>
      <c r="RJD48" s="14"/>
      <c r="RJE48" s="14"/>
      <c r="RJF48" s="14"/>
      <c r="RJG48" s="14"/>
      <c r="RJH48" s="14"/>
      <c r="RJI48" s="14"/>
      <c r="RJJ48" s="14"/>
      <c r="RJK48" s="14"/>
      <c r="RJL48" s="14"/>
      <c r="RJM48" s="14"/>
      <c r="RJN48" s="14"/>
      <c r="RJO48" s="14"/>
      <c r="RJP48" s="14"/>
      <c r="RJQ48" s="14"/>
      <c r="RJR48" s="14"/>
      <c r="RJS48" s="14"/>
      <c r="RJT48" s="14"/>
      <c r="RJU48" s="14"/>
      <c r="RJV48" s="14"/>
      <c r="RJW48" s="14"/>
      <c r="RJX48" s="14"/>
      <c r="RJY48" s="14"/>
      <c r="RJZ48" s="14"/>
      <c r="RKA48" s="14"/>
      <c r="RKB48" s="14"/>
      <c r="RKC48" s="14"/>
      <c r="RKD48" s="14"/>
      <c r="RKE48" s="14"/>
      <c r="RKF48" s="14"/>
      <c r="RKG48" s="14"/>
      <c r="RKH48" s="14"/>
      <c r="RKI48" s="14"/>
      <c r="RKJ48" s="14"/>
      <c r="RKK48" s="14"/>
      <c r="RKL48" s="14"/>
      <c r="RKM48" s="14"/>
      <c r="RKN48" s="14"/>
      <c r="RKO48" s="14"/>
      <c r="RKP48" s="14"/>
      <c r="RKQ48" s="14"/>
      <c r="RKR48" s="14"/>
      <c r="RKS48" s="14"/>
      <c r="RKT48" s="14"/>
      <c r="RKU48" s="14"/>
      <c r="RKV48" s="14"/>
      <c r="RKW48" s="14"/>
      <c r="RKX48" s="14"/>
      <c r="RKY48" s="14"/>
      <c r="RKZ48" s="14"/>
      <c r="RLA48" s="14"/>
      <c r="RLB48" s="14"/>
      <c r="RLC48" s="14"/>
      <c r="RLD48" s="14"/>
      <c r="RLE48" s="14"/>
      <c r="RLF48" s="14"/>
      <c r="RLG48" s="14"/>
      <c r="RLH48" s="14"/>
      <c r="RLI48" s="14"/>
      <c r="RLJ48" s="14"/>
      <c r="RLK48" s="14"/>
      <c r="RLL48" s="14"/>
      <c r="RLM48" s="14"/>
      <c r="RLN48" s="14"/>
      <c r="RLO48" s="14"/>
      <c r="RLP48" s="14"/>
      <c r="RLQ48" s="14"/>
      <c r="RLR48" s="14"/>
      <c r="RLS48" s="14"/>
      <c r="RLT48" s="14"/>
      <c r="RLU48" s="14"/>
      <c r="RLV48" s="14"/>
      <c r="RLW48" s="14"/>
      <c r="RLX48" s="14"/>
      <c r="RLY48" s="14"/>
      <c r="RLZ48" s="14"/>
      <c r="RMA48" s="14"/>
      <c r="RMB48" s="14"/>
      <c r="RMC48" s="14"/>
      <c r="RMD48" s="14"/>
      <c r="RME48" s="14"/>
      <c r="RMF48" s="14"/>
      <c r="RMG48" s="14"/>
      <c r="RMH48" s="14"/>
      <c r="RMI48" s="14"/>
      <c r="RMJ48" s="14"/>
      <c r="RMK48" s="14"/>
      <c r="RML48" s="14"/>
      <c r="RMM48" s="14"/>
      <c r="RMN48" s="14"/>
      <c r="RMO48" s="14"/>
      <c r="RMP48" s="14"/>
      <c r="RMQ48" s="14"/>
      <c r="RMR48" s="14"/>
      <c r="RMS48" s="14"/>
      <c r="RMT48" s="14"/>
      <c r="RMU48" s="14"/>
      <c r="RMV48" s="14"/>
      <c r="RMW48" s="14"/>
      <c r="RMX48" s="14"/>
      <c r="RMY48" s="14"/>
      <c r="RMZ48" s="14"/>
      <c r="RNA48" s="14"/>
      <c r="RNB48" s="14"/>
      <c r="RNC48" s="14"/>
      <c r="RND48" s="14"/>
      <c r="RNE48" s="14"/>
      <c r="RNF48" s="14"/>
      <c r="RNG48" s="14"/>
      <c r="RNH48" s="14"/>
      <c r="RNI48" s="14"/>
      <c r="RNJ48" s="14"/>
      <c r="RNK48" s="14"/>
      <c r="RNL48" s="14"/>
      <c r="RNM48" s="14"/>
      <c r="RNN48" s="14"/>
      <c r="RNO48" s="14"/>
      <c r="RNP48" s="14"/>
      <c r="RNQ48" s="14"/>
      <c r="RNR48" s="14"/>
      <c r="RNS48" s="14"/>
      <c r="RNT48" s="14"/>
      <c r="RNU48" s="14"/>
      <c r="RNV48" s="14"/>
      <c r="RNW48" s="14"/>
      <c r="RNX48" s="14"/>
      <c r="RNY48" s="14"/>
      <c r="RNZ48" s="14"/>
      <c r="ROA48" s="14"/>
      <c r="ROB48" s="14"/>
      <c r="ROC48" s="14"/>
      <c r="ROD48" s="14"/>
      <c r="ROE48" s="14"/>
      <c r="ROF48" s="14"/>
      <c r="ROG48" s="14"/>
      <c r="ROH48" s="14"/>
      <c r="ROI48" s="14"/>
      <c r="ROJ48" s="14"/>
      <c r="ROK48" s="14"/>
      <c r="ROL48" s="14"/>
      <c r="ROM48" s="14"/>
      <c r="RON48" s="14"/>
      <c r="ROO48" s="14"/>
      <c r="ROP48" s="14"/>
      <c r="ROQ48" s="14"/>
      <c r="ROR48" s="14"/>
      <c r="ROS48" s="14"/>
      <c r="ROT48" s="14"/>
      <c r="ROU48" s="14"/>
      <c r="ROV48" s="14"/>
      <c r="ROW48" s="14"/>
      <c r="ROX48" s="14"/>
      <c r="ROY48" s="14"/>
      <c r="ROZ48" s="14"/>
      <c r="RPA48" s="14"/>
      <c r="RPB48" s="14"/>
      <c r="RPC48" s="14"/>
      <c r="RPD48" s="14"/>
      <c r="RPE48" s="14"/>
      <c r="RPF48" s="14"/>
      <c r="RPG48" s="14"/>
      <c r="RPH48" s="14"/>
      <c r="RPI48" s="14"/>
      <c r="RPJ48" s="14"/>
      <c r="RPK48" s="14"/>
      <c r="RPL48" s="14"/>
      <c r="RPM48" s="14"/>
      <c r="RPN48" s="14"/>
      <c r="RPO48" s="14"/>
      <c r="RPP48" s="14"/>
      <c r="RPQ48" s="14"/>
      <c r="RPR48" s="14"/>
      <c r="RPS48" s="14"/>
      <c r="RPT48" s="14"/>
      <c r="RPU48" s="14"/>
      <c r="RPV48" s="14"/>
      <c r="RPW48" s="14"/>
      <c r="RPX48" s="14"/>
      <c r="RPY48" s="14"/>
      <c r="RPZ48" s="14"/>
      <c r="RQA48" s="14"/>
      <c r="RQB48" s="14"/>
      <c r="RQC48" s="14"/>
      <c r="RQD48" s="14"/>
      <c r="RQE48" s="14"/>
      <c r="RQF48" s="14"/>
      <c r="RQG48" s="14"/>
      <c r="RQH48" s="14"/>
      <c r="RQI48" s="14"/>
      <c r="RQJ48" s="14"/>
      <c r="RQK48" s="14"/>
      <c r="RQL48" s="14"/>
      <c r="RQM48" s="14"/>
      <c r="RQN48" s="14"/>
      <c r="RQO48" s="14"/>
      <c r="RQP48" s="14"/>
      <c r="RQQ48" s="14"/>
      <c r="RQR48" s="14"/>
      <c r="RQS48" s="14"/>
      <c r="RQT48" s="14"/>
      <c r="RQU48" s="14"/>
      <c r="RQV48" s="14"/>
      <c r="RQW48" s="14"/>
      <c r="RQX48" s="14"/>
      <c r="RQY48" s="14"/>
      <c r="RQZ48" s="14"/>
      <c r="RRA48" s="14"/>
      <c r="RRB48" s="14"/>
      <c r="RRC48" s="14"/>
      <c r="RRD48" s="14"/>
      <c r="RRE48" s="14"/>
      <c r="RRF48" s="14"/>
      <c r="RRG48" s="14"/>
      <c r="RRH48" s="14"/>
      <c r="RRI48" s="14"/>
      <c r="RRJ48" s="14"/>
      <c r="RRK48" s="14"/>
      <c r="RRL48" s="14"/>
      <c r="RRM48" s="14"/>
      <c r="RRN48" s="14"/>
      <c r="RRO48" s="14"/>
      <c r="RRP48" s="14"/>
      <c r="RRQ48" s="14"/>
      <c r="RRR48" s="14"/>
      <c r="RRS48" s="14"/>
      <c r="RRT48" s="14"/>
      <c r="RRU48" s="14"/>
      <c r="RRV48" s="14"/>
      <c r="RRW48" s="14"/>
      <c r="RRX48" s="14"/>
      <c r="RRY48" s="14"/>
      <c r="RRZ48" s="14"/>
      <c r="RSA48" s="14"/>
      <c r="RSB48" s="14"/>
      <c r="RSC48" s="14"/>
      <c r="RSD48" s="14"/>
      <c r="RSE48" s="14"/>
      <c r="RSF48" s="14"/>
      <c r="RSG48" s="14"/>
      <c r="RSH48" s="14"/>
      <c r="RSI48" s="14"/>
      <c r="RSJ48" s="14"/>
      <c r="RSK48" s="14"/>
      <c r="RSL48" s="14"/>
      <c r="RSM48" s="14"/>
      <c r="RSN48" s="14"/>
      <c r="RSO48" s="14"/>
      <c r="RSP48" s="14"/>
      <c r="RSQ48" s="14"/>
      <c r="RSR48" s="14"/>
      <c r="RSS48" s="14"/>
      <c r="RST48" s="14"/>
      <c r="RSU48" s="14"/>
      <c r="RSV48" s="14"/>
      <c r="RSW48" s="14"/>
      <c r="RSX48" s="14"/>
      <c r="RSY48" s="14"/>
      <c r="RSZ48" s="14"/>
      <c r="RTA48" s="14"/>
      <c r="RTB48" s="14"/>
      <c r="RTC48" s="14"/>
      <c r="RTD48" s="14"/>
      <c r="RTE48" s="14"/>
      <c r="RTF48" s="14"/>
      <c r="RTG48" s="14"/>
      <c r="RTH48" s="14"/>
      <c r="RTI48" s="14"/>
      <c r="RTJ48" s="14"/>
      <c r="RTK48" s="14"/>
      <c r="RTL48" s="14"/>
      <c r="RTM48" s="14"/>
      <c r="RTN48" s="14"/>
      <c r="RTO48" s="14"/>
      <c r="RTP48" s="14"/>
      <c r="RTQ48" s="14"/>
      <c r="RTR48" s="14"/>
      <c r="RTS48" s="14"/>
      <c r="RTT48" s="14"/>
      <c r="RTU48" s="14"/>
      <c r="RTV48" s="14"/>
      <c r="RTW48" s="14"/>
      <c r="RTX48" s="14"/>
      <c r="RTY48" s="14"/>
      <c r="RTZ48" s="14"/>
      <c r="RUA48" s="14"/>
      <c r="RUB48" s="14"/>
      <c r="RUC48" s="14"/>
      <c r="RUD48" s="14"/>
      <c r="RUE48" s="14"/>
      <c r="RUF48" s="14"/>
      <c r="RUG48" s="14"/>
      <c r="RUH48" s="14"/>
      <c r="RUI48" s="14"/>
      <c r="RUJ48" s="14"/>
      <c r="RUK48" s="14"/>
      <c r="RUL48" s="14"/>
      <c r="RUM48" s="14"/>
      <c r="RUN48" s="14"/>
      <c r="RUO48" s="14"/>
      <c r="RUP48" s="14"/>
      <c r="RUQ48" s="14"/>
      <c r="RUR48" s="14"/>
      <c r="RUS48" s="14"/>
      <c r="RUT48" s="14"/>
      <c r="RUU48" s="14"/>
      <c r="RUV48" s="14"/>
      <c r="RUW48" s="14"/>
      <c r="RUX48" s="14"/>
      <c r="RUY48" s="14"/>
      <c r="RUZ48" s="14"/>
      <c r="RVA48" s="14"/>
      <c r="RVB48" s="14"/>
      <c r="RVC48" s="14"/>
      <c r="RVD48" s="14"/>
      <c r="RVE48" s="14"/>
      <c r="RVF48" s="14"/>
      <c r="RVG48" s="14"/>
      <c r="RVH48" s="14"/>
      <c r="RVI48" s="14"/>
      <c r="RVJ48" s="14"/>
      <c r="RVK48" s="14"/>
      <c r="RVL48" s="14"/>
      <c r="RVM48" s="14"/>
      <c r="RVN48" s="14"/>
      <c r="RVO48" s="14"/>
      <c r="RVP48" s="14"/>
      <c r="RVQ48" s="14"/>
      <c r="RVR48" s="14"/>
      <c r="RVS48" s="14"/>
      <c r="RVT48" s="14"/>
      <c r="RVU48" s="14"/>
      <c r="RVV48" s="14"/>
      <c r="RVW48" s="14"/>
      <c r="RVX48" s="14"/>
      <c r="RVY48" s="14"/>
      <c r="RVZ48" s="14"/>
      <c r="RWA48" s="14"/>
      <c r="RWB48" s="14"/>
      <c r="RWC48" s="14"/>
      <c r="RWD48" s="14"/>
      <c r="RWE48" s="14"/>
      <c r="RWF48" s="14"/>
      <c r="RWG48" s="14"/>
      <c r="RWH48" s="14"/>
      <c r="RWI48" s="14"/>
      <c r="RWJ48" s="14"/>
      <c r="RWK48" s="14"/>
      <c r="RWL48" s="14"/>
      <c r="RWM48" s="14"/>
      <c r="RWN48" s="14"/>
      <c r="RWO48" s="14"/>
      <c r="RWP48" s="14"/>
      <c r="RWQ48" s="14"/>
      <c r="RWR48" s="14"/>
      <c r="RWS48" s="14"/>
      <c r="RWT48" s="14"/>
      <c r="RWU48" s="14"/>
      <c r="RWV48" s="14"/>
      <c r="RWW48" s="14"/>
      <c r="RWX48" s="14"/>
      <c r="RWY48" s="14"/>
      <c r="RWZ48" s="14"/>
      <c r="RXA48" s="14"/>
      <c r="RXB48" s="14"/>
      <c r="RXC48" s="14"/>
      <c r="RXD48" s="14"/>
      <c r="RXE48" s="14"/>
      <c r="RXF48" s="14"/>
      <c r="RXG48" s="14"/>
      <c r="RXH48" s="14"/>
      <c r="RXI48" s="14"/>
      <c r="RXJ48" s="14"/>
      <c r="RXK48" s="14"/>
      <c r="RXL48" s="14"/>
      <c r="RXM48" s="14"/>
      <c r="RXN48" s="14"/>
      <c r="RXO48" s="14"/>
      <c r="RXP48" s="14"/>
      <c r="RXQ48" s="14"/>
      <c r="RXR48" s="14"/>
      <c r="RXS48" s="14"/>
      <c r="RXT48" s="14"/>
      <c r="RXU48" s="14"/>
      <c r="RXV48" s="14"/>
      <c r="RXW48" s="14"/>
      <c r="RXX48" s="14"/>
      <c r="RXY48" s="14"/>
      <c r="RXZ48" s="14"/>
      <c r="RYA48" s="14"/>
      <c r="RYB48" s="14"/>
      <c r="RYC48" s="14"/>
      <c r="RYD48" s="14"/>
      <c r="RYE48" s="14"/>
      <c r="RYF48" s="14"/>
      <c r="RYG48" s="14"/>
      <c r="RYH48" s="14"/>
      <c r="RYI48" s="14"/>
      <c r="RYJ48" s="14"/>
      <c r="RYK48" s="14"/>
      <c r="RYL48" s="14"/>
      <c r="RYM48" s="14"/>
      <c r="RYN48" s="14"/>
      <c r="RYO48" s="14"/>
      <c r="RYP48" s="14"/>
      <c r="RYQ48" s="14"/>
      <c r="RYR48" s="14"/>
      <c r="RYS48" s="14"/>
      <c r="RYT48" s="14"/>
      <c r="RYU48" s="14"/>
      <c r="RYV48" s="14"/>
      <c r="RYW48" s="14"/>
      <c r="RYX48" s="14"/>
      <c r="RYY48" s="14"/>
      <c r="RYZ48" s="14"/>
      <c r="RZA48" s="14"/>
      <c r="RZB48" s="14"/>
      <c r="RZC48" s="14"/>
      <c r="RZD48" s="14"/>
      <c r="RZE48" s="14"/>
      <c r="RZF48" s="14"/>
      <c r="RZG48" s="14"/>
      <c r="RZH48" s="14"/>
      <c r="RZI48" s="14"/>
      <c r="RZJ48" s="14"/>
      <c r="RZK48" s="14"/>
      <c r="RZL48" s="14"/>
      <c r="RZM48" s="14"/>
      <c r="RZN48" s="14"/>
      <c r="RZO48" s="14"/>
      <c r="RZP48" s="14"/>
      <c r="RZQ48" s="14"/>
      <c r="RZR48" s="14"/>
      <c r="RZS48" s="14"/>
      <c r="RZT48" s="14"/>
      <c r="RZU48" s="14"/>
      <c r="RZV48" s="14"/>
      <c r="RZW48" s="14"/>
      <c r="RZX48" s="14"/>
      <c r="RZY48" s="14"/>
      <c r="RZZ48" s="14"/>
      <c r="SAA48" s="14"/>
      <c r="SAB48" s="14"/>
      <c r="SAC48" s="14"/>
      <c r="SAD48" s="14"/>
      <c r="SAE48" s="14"/>
      <c r="SAF48" s="14"/>
      <c r="SAG48" s="14"/>
      <c r="SAH48" s="14"/>
      <c r="SAI48" s="14"/>
      <c r="SAJ48" s="14"/>
      <c r="SAK48" s="14"/>
      <c r="SAL48" s="14"/>
      <c r="SAM48" s="14"/>
      <c r="SAN48" s="14"/>
      <c r="SAO48" s="14"/>
      <c r="SAP48" s="14"/>
      <c r="SAQ48" s="14"/>
      <c r="SAR48" s="14"/>
      <c r="SAS48" s="14"/>
      <c r="SAT48" s="14"/>
      <c r="SAU48" s="14"/>
      <c r="SAV48" s="14"/>
      <c r="SAW48" s="14"/>
      <c r="SAX48" s="14"/>
      <c r="SAY48" s="14"/>
      <c r="SAZ48" s="14"/>
      <c r="SBA48" s="14"/>
      <c r="SBB48" s="14"/>
      <c r="SBC48" s="14"/>
      <c r="SBD48" s="14"/>
      <c r="SBE48" s="14"/>
      <c r="SBF48" s="14"/>
      <c r="SBG48" s="14"/>
      <c r="SBH48" s="14"/>
      <c r="SBI48" s="14"/>
      <c r="SBJ48" s="14"/>
      <c r="SBK48" s="14"/>
      <c r="SBL48" s="14"/>
      <c r="SBM48" s="14"/>
      <c r="SBN48" s="14"/>
      <c r="SBO48" s="14"/>
      <c r="SBP48" s="14"/>
      <c r="SBQ48" s="14"/>
      <c r="SBR48" s="14"/>
      <c r="SBS48" s="14"/>
      <c r="SBT48" s="14"/>
      <c r="SBU48" s="14"/>
      <c r="SBV48" s="14"/>
      <c r="SBW48" s="14"/>
      <c r="SBX48" s="14"/>
      <c r="SBY48" s="14"/>
      <c r="SBZ48" s="14"/>
      <c r="SCA48" s="14"/>
      <c r="SCB48" s="14"/>
      <c r="SCC48" s="14"/>
      <c r="SCD48" s="14"/>
      <c r="SCE48" s="14"/>
      <c r="SCF48" s="14"/>
      <c r="SCG48" s="14"/>
      <c r="SCH48" s="14"/>
      <c r="SCI48" s="14"/>
      <c r="SCJ48" s="14"/>
      <c r="SCK48" s="14"/>
      <c r="SCL48" s="14"/>
      <c r="SCM48" s="14"/>
      <c r="SCN48" s="14"/>
      <c r="SCO48" s="14"/>
      <c r="SCP48" s="14"/>
      <c r="SCQ48" s="14"/>
      <c r="SCR48" s="14"/>
      <c r="SCS48" s="14"/>
      <c r="SCT48" s="14"/>
      <c r="SCU48" s="14"/>
      <c r="SCV48" s="14"/>
      <c r="SCW48" s="14"/>
      <c r="SCX48" s="14"/>
      <c r="SCY48" s="14"/>
      <c r="SCZ48" s="14"/>
      <c r="SDA48" s="14"/>
      <c r="SDB48" s="14"/>
      <c r="SDC48" s="14"/>
      <c r="SDD48" s="14"/>
      <c r="SDE48" s="14"/>
      <c r="SDF48" s="14"/>
      <c r="SDG48" s="14"/>
      <c r="SDH48" s="14"/>
      <c r="SDI48" s="14"/>
      <c r="SDJ48" s="14"/>
      <c r="SDK48" s="14"/>
      <c r="SDL48" s="14"/>
      <c r="SDM48" s="14"/>
      <c r="SDN48" s="14"/>
      <c r="SDO48" s="14"/>
      <c r="SDP48" s="14"/>
      <c r="SDQ48" s="14"/>
      <c r="SDR48" s="14"/>
      <c r="SDS48" s="14"/>
      <c r="SDT48" s="14"/>
      <c r="SDU48" s="14"/>
      <c r="SDV48" s="14"/>
      <c r="SDW48" s="14"/>
      <c r="SDX48" s="14"/>
      <c r="SDY48" s="14"/>
      <c r="SDZ48" s="14"/>
      <c r="SEA48" s="14"/>
      <c r="SEB48" s="14"/>
      <c r="SEC48" s="14"/>
      <c r="SED48" s="14"/>
      <c r="SEE48" s="14"/>
      <c r="SEF48" s="14"/>
      <c r="SEG48" s="14"/>
      <c r="SEH48" s="14"/>
      <c r="SEI48" s="14"/>
      <c r="SEJ48" s="14"/>
      <c r="SEK48" s="14"/>
      <c r="SEL48" s="14"/>
      <c r="SEM48" s="14"/>
      <c r="SEN48" s="14"/>
      <c r="SEO48" s="14"/>
      <c r="SEP48" s="14"/>
      <c r="SEQ48" s="14"/>
      <c r="SER48" s="14"/>
      <c r="SES48" s="14"/>
      <c r="SET48" s="14"/>
      <c r="SEU48" s="14"/>
      <c r="SEV48" s="14"/>
      <c r="SEW48" s="14"/>
      <c r="SEX48" s="14"/>
      <c r="SEY48" s="14"/>
      <c r="SEZ48" s="14"/>
      <c r="SFA48" s="14"/>
      <c r="SFB48" s="14"/>
      <c r="SFC48" s="14"/>
      <c r="SFD48" s="14"/>
      <c r="SFE48" s="14"/>
      <c r="SFF48" s="14"/>
      <c r="SFG48" s="14"/>
      <c r="SFH48" s="14"/>
      <c r="SFI48" s="14"/>
      <c r="SFJ48" s="14"/>
      <c r="SFK48" s="14"/>
      <c r="SFL48" s="14"/>
      <c r="SFM48" s="14"/>
      <c r="SFN48" s="14"/>
      <c r="SFO48" s="14"/>
      <c r="SFP48" s="14"/>
      <c r="SFQ48" s="14"/>
      <c r="SFR48" s="14"/>
      <c r="SFS48" s="14"/>
      <c r="SFT48" s="14"/>
      <c r="SFU48" s="14"/>
      <c r="SFV48" s="14"/>
      <c r="SFW48" s="14"/>
      <c r="SFX48" s="14"/>
      <c r="SFY48" s="14"/>
      <c r="SFZ48" s="14"/>
      <c r="SGA48" s="14"/>
      <c r="SGB48" s="14"/>
      <c r="SGC48" s="14"/>
      <c r="SGD48" s="14"/>
      <c r="SGE48" s="14"/>
      <c r="SGF48" s="14"/>
      <c r="SGG48" s="14"/>
      <c r="SGH48" s="14"/>
      <c r="SGI48" s="14"/>
      <c r="SGJ48" s="14"/>
      <c r="SGK48" s="14"/>
      <c r="SGL48" s="14"/>
      <c r="SGM48" s="14"/>
      <c r="SGN48" s="14"/>
      <c r="SGO48" s="14"/>
      <c r="SGP48" s="14"/>
      <c r="SGQ48" s="14"/>
      <c r="SGR48" s="14"/>
      <c r="SGS48" s="14"/>
      <c r="SGT48" s="14"/>
      <c r="SGU48" s="14"/>
      <c r="SGV48" s="14"/>
      <c r="SGW48" s="14"/>
      <c r="SGX48" s="14"/>
      <c r="SGY48" s="14"/>
      <c r="SGZ48" s="14"/>
      <c r="SHA48" s="14"/>
      <c r="SHB48" s="14"/>
      <c r="SHC48" s="14"/>
      <c r="SHD48" s="14"/>
      <c r="SHE48" s="14"/>
      <c r="SHF48" s="14"/>
      <c r="SHG48" s="14"/>
      <c r="SHH48" s="14"/>
      <c r="SHI48" s="14"/>
      <c r="SHJ48" s="14"/>
      <c r="SHK48" s="14"/>
      <c r="SHL48" s="14"/>
      <c r="SHM48" s="14"/>
      <c r="SHN48" s="14"/>
      <c r="SHO48" s="14"/>
      <c r="SHP48" s="14"/>
      <c r="SHQ48" s="14"/>
      <c r="SHR48" s="14"/>
      <c r="SHS48" s="14"/>
      <c r="SHT48" s="14"/>
      <c r="SHU48" s="14"/>
      <c r="SHV48" s="14"/>
      <c r="SHW48" s="14"/>
      <c r="SHX48" s="14"/>
      <c r="SHY48" s="14"/>
      <c r="SHZ48" s="14"/>
      <c r="SIA48" s="14"/>
      <c r="SIB48" s="14"/>
      <c r="SIC48" s="14"/>
      <c r="SID48" s="14"/>
      <c r="SIE48" s="14"/>
      <c r="SIF48" s="14"/>
      <c r="SIG48" s="14"/>
      <c r="SIH48" s="14"/>
      <c r="SII48" s="14"/>
      <c r="SIJ48" s="14"/>
      <c r="SIK48" s="14"/>
      <c r="SIL48" s="14"/>
      <c r="SIM48" s="14"/>
      <c r="SIN48" s="14"/>
      <c r="SIO48" s="14"/>
      <c r="SIP48" s="14"/>
      <c r="SIQ48" s="14"/>
      <c r="SIR48" s="14"/>
      <c r="SIS48" s="14"/>
      <c r="SIT48" s="14"/>
      <c r="SIU48" s="14"/>
      <c r="SIV48" s="14"/>
      <c r="SIW48" s="14"/>
      <c r="SIX48" s="14"/>
      <c r="SIY48" s="14"/>
      <c r="SIZ48" s="14"/>
      <c r="SJA48" s="14"/>
      <c r="SJB48" s="14"/>
      <c r="SJC48" s="14"/>
      <c r="SJD48" s="14"/>
      <c r="SJE48" s="14"/>
      <c r="SJF48" s="14"/>
      <c r="SJG48" s="14"/>
      <c r="SJH48" s="14"/>
      <c r="SJI48" s="14"/>
      <c r="SJJ48" s="14"/>
      <c r="SJK48" s="14"/>
      <c r="SJL48" s="14"/>
      <c r="SJM48" s="14"/>
      <c r="SJN48" s="14"/>
      <c r="SJO48" s="14"/>
      <c r="SJP48" s="14"/>
      <c r="SJQ48" s="14"/>
      <c r="SJR48" s="14"/>
      <c r="SJS48" s="14"/>
      <c r="SJT48" s="14"/>
      <c r="SJU48" s="14"/>
      <c r="SJV48" s="14"/>
      <c r="SJW48" s="14"/>
      <c r="SJX48" s="14"/>
      <c r="SJY48" s="14"/>
      <c r="SJZ48" s="14"/>
      <c r="SKA48" s="14"/>
      <c r="SKB48" s="14"/>
      <c r="SKC48" s="14"/>
      <c r="SKD48" s="14"/>
      <c r="SKE48" s="14"/>
      <c r="SKF48" s="14"/>
      <c r="SKG48" s="14"/>
      <c r="SKH48" s="14"/>
      <c r="SKI48" s="14"/>
      <c r="SKJ48" s="14"/>
      <c r="SKK48" s="14"/>
      <c r="SKL48" s="14"/>
      <c r="SKM48" s="14"/>
      <c r="SKN48" s="14"/>
      <c r="SKO48" s="14"/>
      <c r="SKP48" s="14"/>
      <c r="SKQ48" s="14"/>
      <c r="SKR48" s="14"/>
      <c r="SKS48" s="14"/>
      <c r="SKT48" s="14"/>
      <c r="SKU48" s="14"/>
      <c r="SKV48" s="14"/>
      <c r="SKW48" s="14"/>
      <c r="SKX48" s="14"/>
      <c r="SKY48" s="14"/>
      <c r="SKZ48" s="14"/>
      <c r="SLA48" s="14"/>
      <c r="SLB48" s="14"/>
      <c r="SLC48" s="14"/>
      <c r="SLD48" s="14"/>
      <c r="SLE48" s="14"/>
      <c r="SLF48" s="14"/>
      <c r="SLG48" s="14"/>
      <c r="SLH48" s="14"/>
      <c r="SLI48" s="14"/>
      <c r="SLJ48" s="14"/>
      <c r="SLK48" s="14"/>
      <c r="SLL48" s="14"/>
      <c r="SLM48" s="14"/>
      <c r="SLN48" s="14"/>
      <c r="SLO48" s="14"/>
      <c r="SLP48" s="14"/>
      <c r="SLQ48" s="14"/>
      <c r="SLR48" s="14"/>
      <c r="SLS48" s="14"/>
      <c r="SLT48" s="14"/>
      <c r="SLU48" s="14"/>
      <c r="SLV48" s="14"/>
      <c r="SLW48" s="14"/>
      <c r="SLX48" s="14"/>
      <c r="SLY48" s="14"/>
      <c r="SLZ48" s="14"/>
      <c r="SMA48" s="14"/>
      <c r="SMB48" s="14"/>
      <c r="SMC48" s="14"/>
      <c r="SMD48" s="14"/>
      <c r="SME48" s="14"/>
      <c r="SMF48" s="14"/>
      <c r="SMG48" s="14"/>
      <c r="SMH48" s="14"/>
      <c r="SMI48" s="14"/>
      <c r="SMJ48" s="14"/>
      <c r="SMK48" s="14"/>
      <c r="SML48" s="14"/>
      <c r="SMM48" s="14"/>
      <c r="SMN48" s="14"/>
      <c r="SMO48" s="14"/>
      <c r="SMP48" s="14"/>
      <c r="SMQ48" s="14"/>
      <c r="SMR48" s="14"/>
      <c r="SMS48" s="14"/>
      <c r="SMT48" s="14"/>
      <c r="SMU48" s="14"/>
      <c r="SMV48" s="14"/>
      <c r="SMW48" s="14"/>
      <c r="SMX48" s="14"/>
      <c r="SMY48" s="14"/>
      <c r="SMZ48" s="14"/>
      <c r="SNA48" s="14"/>
      <c r="SNB48" s="14"/>
      <c r="SNC48" s="14"/>
      <c r="SND48" s="14"/>
      <c r="SNE48" s="14"/>
      <c r="SNF48" s="14"/>
      <c r="SNG48" s="14"/>
      <c r="SNH48" s="14"/>
      <c r="SNI48" s="14"/>
      <c r="SNJ48" s="14"/>
      <c r="SNK48" s="14"/>
      <c r="SNL48" s="14"/>
      <c r="SNM48" s="14"/>
      <c r="SNN48" s="14"/>
      <c r="SNO48" s="14"/>
      <c r="SNP48" s="14"/>
      <c r="SNQ48" s="14"/>
      <c r="SNR48" s="14"/>
      <c r="SNS48" s="14"/>
      <c r="SNT48" s="14"/>
      <c r="SNU48" s="14"/>
      <c r="SNV48" s="14"/>
      <c r="SNW48" s="14"/>
      <c r="SNX48" s="14"/>
      <c r="SNY48" s="14"/>
      <c r="SNZ48" s="14"/>
      <c r="SOA48" s="14"/>
      <c r="SOB48" s="14"/>
      <c r="SOC48" s="14"/>
      <c r="SOD48" s="14"/>
      <c r="SOE48" s="14"/>
      <c r="SOF48" s="14"/>
      <c r="SOG48" s="14"/>
      <c r="SOH48" s="14"/>
      <c r="SOI48" s="14"/>
      <c r="SOJ48" s="14"/>
      <c r="SOK48" s="14"/>
      <c r="SOL48" s="14"/>
      <c r="SOM48" s="14"/>
      <c r="SON48" s="14"/>
      <c r="SOO48" s="14"/>
      <c r="SOP48" s="14"/>
      <c r="SOQ48" s="14"/>
      <c r="SOR48" s="14"/>
      <c r="SOS48" s="14"/>
      <c r="SOT48" s="14"/>
      <c r="SOU48" s="14"/>
      <c r="SOV48" s="14"/>
      <c r="SOW48" s="14"/>
      <c r="SOX48" s="14"/>
      <c r="SOY48" s="14"/>
      <c r="SOZ48" s="14"/>
      <c r="SPA48" s="14"/>
      <c r="SPB48" s="14"/>
      <c r="SPC48" s="14"/>
      <c r="SPD48" s="14"/>
      <c r="SPE48" s="14"/>
      <c r="SPF48" s="14"/>
      <c r="SPG48" s="14"/>
      <c r="SPH48" s="14"/>
      <c r="SPI48" s="14"/>
      <c r="SPJ48" s="14"/>
      <c r="SPK48" s="14"/>
      <c r="SPL48" s="14"/>
      <c r="SPM48" s="14"/>
      <c r="SPN48" s="14"/>
      <c r="SPO48" s="14"/>
      <c r="SPP48" s="14"/>
      <c r="SPQ48" s="14"/>
      <c r="SPR48" s="14"/>
      <c r="SPS48" s="14"/>
      <c r="SPT48" s="14"/>
      <c r="SPU48" s="14"/>
      <c r="SPV48" s="14"/>
      <c r="SPW48" s="14"/>
      <c r="SPX48" s="14"/>
      <c r="SPY48" s="14"/>
      <c r="SPZ48" s="14"/>
      <c r="SQA48" s="14"/>
      <c r="SQB48" s="14"/>
      <c r="SQC48" s="14"/>
      <c r="SQD48" s="14"/>
      <c r="SQE48" s="14"/>
      <c r="SQF48" s="14"/>
      <c r="SQG48" s="14"/>
      <c r="SQH48" s="14"/>
      <c r="SQI48" s="14"/>
      <c r="SQJ48" s="14"/>
      <c r="SQK48" s="14"/>
      <c r="SQL48" s="14"/>
      <c r="SQM48" s="14"/>
      <c r="SQN48" s="14"/>
      <c r="SQO48" s="14"/>
      <c r="SQP48" s="14"/>
      <c r="SQQ48" s="14"/>
      <c r="SQR48" s="14"/>
      <c r="SQS48" s="14"/>
      <c r="SQT48" s="14"/>
      <c r="SQU48" s="14"/>
      <c r="SQV48" s="14"/>
      <c r="SQW48" s="14"/>
      <c r="SQX48" s="14"/>
      <c r="SQY48" s="14"/>
      <c r="SQZ48" s="14"/>
      <c r="SRA48" s="14"/>
      <c r="SRB48" s="14"/>
      <c r="SRC48" s="14"/>
      <c r="SRD48" s="14"/>
      <c r="SRE48" s="14"/>
      <c r="SRF48" s="14"/>
      <c r="SRG48" s="14"/>
      <c r="SRH48" s="14"/>
      <c r="SRI48" s="14"/>
      <c r="SRJ48" s="14"/>
      <c r="SRK48" s="14"/>
      <c r="SRL48" s="14"/>
      <c r="SRM48" s="14"/>
      <c r="SRN48" s="14"/>
      <c r="SRO48" s="14"/>
      <c r="SRP48" s="14"/>
      <c r="SRQ48" s="14"/>
      <c r="SRR48" s="14"/>
      <c r="SRS48" s="14"/>
      <c r="SRT48" s="14"/>
      <c r="SRU48" s="14"/>
      <c r="SRV48" s="14"/>
      <c r="SRW48" s="14"/>
      <c r="SRX48" s="14"/>
      <c r="SRY48" s="14"/>
      <c r="SRZ48" s="14"/>
      <c r="SSA48" s="14"/>
      <c r="SSB48" s="14"/>
      <c r="SSC48" s="14"/>
      <c r="SSD48" s="14"/>
      <c r="SSE48" s="14"/>
      <c r="SSF48" s="14"/>
      <c r="SSG48" s="14"/>
      <c r="SSH48" s="14"/>
      <c r="SSI48" s="14"/>
      <c r="SSJ48" s="14"/>
      <c r="SSK48" s="14"/>
      <c r="SSL48" s="14"/>
      <c r="SSM48" s="14"/>
      <c r="SSN48" s="14"/>
      <c r="SSO48" s="14"/>
      <c r="SSP48" s="14"/>
      <c r="SSQ48" s="14"/>
      <c r="SSR48" s="14"/>
      <c r="SSS48" s="14"/>
      <c r="SST48" s="14"/>
      <c r="SSU48" s="14"/>
      <c r="SSV48" s="14"/>
      <c r="SSW48" s="14"/>
      <c r="SSX48" s="14"/>
      <c r="SSY48" s="14"/>
      <c r="SSZ48" s="14"/>
      <c r="STA48" s="14"/>
      <c r="STB48" s="14"/>
      <c r="STC48" s="14"/>
      <c r="STD48" s="14"/>
      <c r="STE48" s="14"/>
      <c r="STF48" s="14"/>
      <c r="STG48" s="14"/>
      <c r="STH48" s="14"/>
      <c r="STI48" s="14"/>
      <c r="STJ48" s="14"/>
      <c r="STK48" s="14"/>
      <c r="STL48" s="14"/>
      <c r="STM48" s="14"/>
      <c r="STN48" s="14"/>
      <c r="STO48" s="14"/>
      <c r="STP48" s="14"/>
      <c r="STQ48" s="14"/>
      <c r="STR48" s="14"/>
      <c r="STS48" s="14"/>
      <c r="STT48" s="14"/>
      <c r="STU48" s="14"/>
      <c r="STV48" s="14"/>
      <c r="STW48" s="14"/>
      <c r="STX48" s="14"/>
      <c r="STY48" s="14"/>
      <c r="STZ48" s="14"/>
      <c r="SUA48" s="14"/>
      <c r="SUB48" s="14"/>
      <c r="SUC48" s="14"/>
      <c r="SUD48" s="14"/>
      <c r="SUE48" s="14"/>
      <c r="SUF48" s="14"/>
      <c r="SUG48" s="14"/>
      <c r="SUH48" s="14"/>
      <c r="SUI48" s="14"/>
      <c r="SUJ48" s="14"/>
      <c r="SUK48" s="14"/>
      <c r="SUL48" s="14"/>
      <c r="SUM48" s="14"/>
      <c r="SUN48" s="14"/>
      <c r="SUO48" s="14"/>
      <c r="SUP48" s="14"/>
      <c r="SUQ48" s="14"/>
      <c r="SUR48" s="14"/>
      <c r="SUS48" s="14"/>
      <c r="SUT48" s="14"/>
      <c r="SUU48" s="14"/>
      <c r="SUV48" s="14"/>
      <c r="SUW48" s="14"/>
      <c r="SUX48" s="14"/>
      <c r="SUY48" s="14"/>
      <c r="SUZ48" s="14"/>
      <c r="SVA48" s="14"/>
      <c r="SVB48" s="14"/>
      <c r="SVC48" s="14"/>
      <c r="SVD48" s="14"/>
      <c r="SVE48" s="14"/>
      <c r="SVF48" s="14"/>
      <c r="SVG48" s="14"/>
      <c r="SVH48" s="14"/>
      <c r="SVI48" s="14"/>
      <c r="SVJ48" s="14"/>
      <c r="SVK48" s="14"/>
      <c r="SVL48" s="14"/>
      <c r="SVM48" s="14"/>
      <c r="SVN48" s="14"/>
      <c r="SVO48" s="14"/>
      <c r="SVP48" s="14"/>
      <c r="SVQ48" s="14"/>
      <c r="SVR48" s="14"/>
      <c r="SVS48" s="14"/>
      <c r="SVT48" s="14"/>
      <c r="SVU48" s="14"/>
      <c r="SVV48" s="14"/>
      <c r="SVW48" s="14"/>
      <c r="SVX48" s="14"/>
      <c r="SVY48" s="14"/>
      <c r="SVZ48" s="14"/>
      <c r="SWA48" s="14"/>
      <c r="SWB48" s="14"/>
      <c r="SWC48" s="14"/>
      <c r="SWD48" s="14"/>
      <c r="SWE48" s="14"/>
      <c r="SWF48" s="14"/>
      <c r="SWG48" s="14"/>
      <c r="SWH48" s="14"/>
      <c r="SWI48" s="14"/>
      <c r="SWJ48" s="14"/>
      <c r="SWK48" s="14"/>
      <c r="SWL48" s="14"/>
      <c r="SWM48" s="14"/>
      <c r="SWN48" s="14"/>
      <c r="SWO48" s="14"/>
      <c r="SWP48" s="14"/>
      <c r="SWQ48" s="14"/>
      <c r="SWR48" s="14"/>
      <c r="SWS48" s="14"/>
      <c r="SWT48" s="14"/>
      <c r="SWU48" s="14"/>
      <c r="SWV48" s="14"/>
      <c r="SWW48" s="14"/>
      <c r="SWX48" s="14"/>
      <c r="SWY48" s="14"/>
      <c r="SWZ48" s="14"/>
      <c r="SXA48" s="14"/>
      <c r="SXB48" s="14"/>
      <c r="SXC48" s="14"/>
      <c r="SXD48" s="14"/>
      <c r="SXE48" s="14"/>
      <c r="SXF48" s="14"/>
      <c r="SXG48" s="14"/>
      <c r="SXH48" s="14"/>
      <c r="SXI48" s="14"/>
      <c r="SXJ48" s="14"/>
      <c r="SXK48" s="14"/>
      <c r="SXL48" s="14"/>
      <c r="SXM48" s="14"/>
      <c r="SXN48" s="14"/>
      <c r="SXO48" s="14"/>
      <c r="SXP48" s="14"/>
      <c r="SXQ48" s="14"/>
      <c r="SXR48" s="14"/>
      <c r="SXS48" s="14"/>
      <c r="SXT48" s="14"/>
      <c r="SXU48" s="14"/>
      <c r="SXV48" s="14"/>
      <c r="SXW48" s="14"/>
      <c r="SXX48" s="14"/>
      <c r="SXY48" s="14"/>
      <c r="SXZ48" s="14"/>
      <c r="SYA48" s="14"/>
      <c r="SYB48" s="14"/>
      <c r="SYC48" s="14"/>
      <c r="SYD48" s="14"/>
      <c r="SYE48" s="14"/>
      <c r="SYF48" s="14"/>
      <c r="SYG48" s="14"/>
      <c r="SYH48" s="14"/>
      <c r="SYI48" s="14"/>
      <c r="SYJ48" s="14"/>
      <c r="SYK48" s="14"/>
      <c r="SYL48" s="14"/>
      <c r="SYM48" s="14"/>
      <c r="SYN48" s="14"/>
      <c r="SYO48" s="14"/>
      <c r="SYP48" s="14"/>
      <c r="SYQ48" s="14"/>
      <c r="SYR48" s="14"/>
      <c r="SYS48" s="14"/>
      <c r="SYT48" s="14"/>
      <c r="SYU48" s="14"/>
      <c r="SYV48" s="14"/>
      <c r="SYW48" s="14"/>
      <c r="SYX48" s="14"/>
      <c r="SYY48" s="14"/>
      <c r="SYZ48" s="14"/>
      <c r="SZA48" s="14"/>
      <c r="SZB48" s="14"/>
      <c r="SZC48" s="14"/>
      <c r="SZD48" s="14"/>
      <c r="SZE48" s="14"/>
      <c r="SZF48" s="14"/>
      <c r="SZG48" s="14"/>
      <c r="SZH48" s="14"/>
      <c r="SZI48" s="14"/>
      <c r="SZJ48" s="14"/>
      <c r="SZK48" s="14"/>
      <c r="SZL48" s="14"/>
      <c r="SZM48" s="14"/>
      <c r="SZN48" s="14"/>
      <c r="SZO48" s="14"/>
      <c r="SZP48" s="14"/>
      <c r="SZQ48" s="14"/>
      <c r="SZR48" s="14"/>
      <c r="SZS48" s="14"/>
      <c r="SZT48" s="14"/>
      <c r="SZU48" s="14"/>
      <c r="SZV48" s="14"/>
      <c r="SZW48" s="14"/>
      <c r="SZX48" s="14"/>
      <c r="SZY48" s="14"/>
      <c r="SZZ48" s="14"/>
      <c r="TAA48" s="14"/>
      <c r="TAB48" s="14"/>
      <c r="TAC48" s="14"/>
      <c r="TAD48" s="14"/>
      <c r="TAE48" s="14"/>
      <c r="TAF48" s="14"/>
      <c r="TAG48" s="14"/>
      <c r="TAH48" s="14"/>
      <c r="TAI48" s="14"/>
      <c r="TAJ48" s="14"/>
      <c r="TAK48" s="14"/>
      <c r="TAL48" s="14"/>
      <c r="TAM48" s="14"/>
      <c r="TAN48" s="14"/>
      <c r="TAO48" s="14"/>
      <c r="TAP48" s="14"/>
      <c r="TAQ48" s="14"/>
      <c r="TAR48" s="14"/>
      <c r="TAS48" s="14"/>
      <c r="TAT48" s="14"/>
      <c r="TAU48" s="14"/>
      <c r="TAV48" s="14"/>
      <c r="TAW48" s="14"/>
      <c r="TAX48" s="14"/>
      <c r="TAY48" s="14"/>
      <c r="TAZ48" s="14"/>
      <c r="TBA48" s="14"/>
      <c r="TBB48" s="14"/>
      <c r="TBC48" s="14"/>
      <c r="TBD48" s="14"/>
      <c r="TBE48" s="14"/>
      <c r="TBF48" s="14"/>
      <c r="TBG48" s="14"/>
      <c r="TBH48" s="14"/>
      <c r="TBI48" s="14"/>
      <c r="TBJ48" s="14"/>
      <c r="TBK48" s="14"/>
      <c r="TBL48" s="14"/>
      <c r="TBM48" s="14"/>
      <c r="TBN48" s="14"/>
      <c r="TBO48" s="14"/>
      <c r="TBP48" s="14"/>
      <c r="TBQ48" s="14"/>
      <c r="TBR48" s="14"/>
      <c r="TBS48" s="14"/>
      <c r="TBT48" s="14"/>
      <c r="TBU48" s="14"/>
      <c r="TBV48" s="14"/>
      <c r="TBW48" s="14"/>
      <c r="TBX48" s="14"/>
      <c r="TBY48" s="14"/>
      <c r="TBZ48" s="14"/>
      <c r="TCA48" s="14"/>
      <c r="TCB48" s="14"/>
      <c r="TCC48" s="14"/>
      <c r="TCD48" s="14"/>
      <c r="TCE48" s="14"/>
      <c r="TCF48" s="14"/>
      <c r="TCG48" s="14"/>
      <c r="TCH48" s="14"/>
      <c r="TCI48" s="14"/>
      <c r="TCJ48" s="14"/>
      <c r="TCK48" s="14"/>
      <c r="TCL48" s="14"/>
      <c r="TCM48" s="14"/>
      <c r="TCN48" s="14"/>
      <c r="TCO48" s="14"/>
      <c r="TCP48" s="14"/>
      <c r="TCQ48" s="14"/>
      <c r="TCR48" s="14"/>
      <c r="TCS48" s="14"/>
      <c r="TCT48" s="14"/>
      <c r="TCU48" s="14"/>
      <c r="TCV48" s="14"/>
      <c r="TCW48" s="14"/>
      <c r="TCX48" s="14"/>
      <c r="TCY48" s="14"/>
      <c r="TCZ48" s="14"/>
      <c r="TDA48" s="14"/>
      <c r="TDB48" s="14"/>
      <c r="TDC48" s="14"/>
      <c r="TDD48" s="14"/>
      <c r="TDE48" s="14"/>
      <c r="TDF48" s="14"/>
      <c r="TDG48" s="14"/>
      <c r="TDH48" s="14"/>
      <c r="TDI48" s="14"/>
      <c r="TDJ48" s="14"/>
      <c r="TDK48" s="14"/>
      <c r="TDL48" s="14"/>
      <c r="TDM48" s="14"/>
      <c r="TDN48" s="14"/>
      <c r="TDO48" s="14"/>
      <c r="TDP48" s="14"/>
      <c r="TDQ48" s="14"/>
      <c r="TDR48" s="14"/>
      <c r="TDS48" s="14"/>
      <c r="TDT48" s="14"/>
      <c r="TDU48" s="14"/>
      <c r="TDV48" s="14"/>
      <c r="TDW48" s="14"/>
      <c r="TDX48" s="14"/>
      <c r="TDY48" s="14"/>
      <c r="TDZ48" s="14"/>
      <c r="TEA48" s="14"/>
      <c r="TEB48" s="14"/>
      <c r="TEC48" s="14"/>
      <c r="TED48" s="14"/>
      <c r="TEE48" s="14"/>
      <c r="TEF48" s="14"/>
      <c r="TEG48" s="14"/>
      <c r="TEH48" s="14"/>
      <c r="TEI48" s="14"/>
      <c r="TEJ48" s="14"/>
      <c r="TEK48" s="14"/>
      <c r="TEL48" s="14"/>
      <c r="TEM48" s="14"/>
      <c r="TEN48" s="14"/>
      <c r="TEO48" s="14"/>
      <c r="TEP48" s="14"/>
      <c r="TEQ48" s="14"/>
      <c r="TER48" s="14"/>
      <c r="TES48" s="14"/>
      <c r="TET48" s="14"/>
      <c r="TEU48" s="14"/>
      <c r="TEV48" s="14"/>
      <c r="TEW48" s="14"/>
      <c r="TEX48" s="14"/>
      <c r="TEY48" s="14"/>
      <c r="TEZ48" s="14"/>
      <c r="TFA48" s="14"/>
      <c r="TFB48" s="14"/>
      <c r="TFC48" s="14"/>
      <c r="TFD48" s="14"/>
      <c r="TFE48" s="14"/>
      <c r="TFF48" s="14"/>
      <c r="TFG48" s="14"/>
      <c r="TFH48" s="14"/>
      <c r="TFI48" s="14"/>
      <c r="TFJ48" s="14"/>
      <c r="TFK48" s="14"/>
      <c r="TFL48" s="14"/>
      <c r="TFM48" s="14"/>
      <c r="TFN48" s="14"/>
      <c r="TFO48" s="14"/>
      <c r="TFP48" s="14"/>
      <c r="TFQ48" s="14"/>
      <c r="TFR48" s="14"/>
      <c r="TFS48" s="14"/>
      <c r="TFT48" s="14"/>
      <c r="TFU48" s="14"/>
      <c r="TFV48" s="14"/>
      <c r="TFW48" s="14"/>
      <c r="TFX48" s="14"/>
      <c r="TFY48" s="14"/>
      <c r="TFZ48" s="14"/>
      <c r="TGA48" s="14"/>
      <c r="TGB48" s="14"/>
      <c r="TGC48" s="14"/>
      <c r="TGD48" s="14"/>
      <c r="TGE48" s="14"/>
      <c r="TGF48" s="14"/>
      <c r="TGG48" s="14"/>
      <c r="TGH48" s="14"/>
      <c r="TGI48" s="14"/>
      <c r="TGJ48" s="14"/>
      <c r="TGK48" s="14"/>
      <c r="TGL48" s="14"/>
      <c r="TGM48" s="14"/>
      <c r="TGN48" s="14"/>
      <c r="TGO48" s="14"/>
      <c r="TGP48" s="14"/>
      <c r="TGQ48" s="14"/>
      <c r="TGR48" s="14"/>
      <c r="TGS48" s="14"/>
      <c r="TGT48" s="14"/>
      <c r="TGU48" s="14"/>
      <c r="TGV48" s="14"/>
      <c r="TGW48" s="14"/>
      <c r="TGX48" s="14"/>
      <c r="TGY48" s="14"/>
      <c r="TGZ48" s="14"/>
      <c r="THA48" s="14"/>
      <c r="THB48" s="14"/>
      <c r="THC48" s="14"/>
      <c r="THD48" s="14"/>
      <c r="THE48" s="14"/>
      <c r="THF48" s="14"/>
      <c r="THG48" s="14"/>
      <c r="THH48" s="14"/>
      <c r="THI48" s="14"/>
      <c r="THJ48" s="14"/>
      <c r="THK48" s="14"/>
      <c r="THL48" s="14"/>
      <c r="THM48" s="14"/>
      <c r="THN48" s="14"/>
      <c r="THO48" s="14"/>
      <c r="THP48" s="14"/>
      <c r="THQ48" s="14"/>
      <c r="THR48" s="14"/>
      <c r="THS48" s="14"/>
      <c r="THT48" s="14"/>
      <c r="THU48" s="14"/>
      <c r="THV48" s="14"/>
      <c r="THW48" s="14"/>
      <c r="THX48" s="14"/>
      <c r="THY48" s="14"/>
      <c r="THZ48" s="14"/>
      <c r="TIA48" s="14"/>
      <c r="TIB48" s="14"/>
      <c r="TIC48" s="14"/>
      <c r="TID48" s="14"/>
      <c r="TIE48" s="14"/>
      <c r="TIF48" s="14"/>
      <c r="TIG48" s="14"/>
      <c r="TIH48" s="14"/>
      <c r="TII48" s="14"/>
      <c r="TIJ48" s="14"/>
      <c r="TIK48" s="14"/>
      <c r="TIL48" s="14"/>
      <c r="TIM48" s="14"/>
      <c r="TIN48" s="14"/>
      <c r="TIO48" s="14"/>
      <c r="TIP48" s="14"/>
      <c r="TIQ48" s="14"/>
      <c r="TIR48" s="14"/>
      <c r="TIS48" s="14"/>
      <c r="TIT48" s="14"/>
      <c r="TIU48" s="14"/>
      <c r="TIV48" s="14"/>
      <c r="TIW48" s="14"/>
      <c r="TIX48" s="14"/>
      <c r="TIY48" s="14"/>
      <c r="TIZ48" s="14"/>
      <c r="TJA48" s="14"/>
      <c r="TJB48" s="14"/>
      <c r="TJC48" s="14"/>
      <c r="TJD48" s="14"/>
      <c r="TJE48" s="14"/>
      <c r="TJF48" s="14"/>
      <c r="TJG48" s="14"/>
      <c r="TJH48" s="14"/>
      <c r="TJI48" s="14"/>
      <c r="TJJ48" s="14"/>
      <c r="TJK48" s="14"/>
      <c r="TJL48" s="14"/>
      <c r="TJM48" s="14"/>
      <c r="TJN48" s="14"/>
      <c r="TJO48" s="14"/>
      <c r="TJP48" s="14"/>
      <c r="TJQ48" s="14"/>
      <c r="TJR48" s="14"/>
      <c r="TJS48" s="14"/>
      <c r="TJT48" s="14"/>
      <c r="TJU48" s="14"/>
      <c r="TJV48" s="14"/>
      <c r="TJW48" s="14"/>
      <c r="TJX48" s="14"/>
      <c r="TJY48" s="14"/>
      <c r="TJZ48" s="14"/>
      <c r="TKA48" s="14"/>
      <c r="TKB48" s="14"/>
      <c r="TKC48" s="14"/>
      <c r="TKD48" s="14"/>
      <c r="TKE48" s="14"/>
      <c r="TKF48" s="14"/>
      <c r="TKG48" s="14"/>
      <c r="TKH48" s="14"/>
      <c r="TKI48" s="14"/>
      <c r="TKJ48" s="14"/>
      <c r="TKK48" s="14"/>
      <c r="TKL48" s="14"/>
      <c r="TKM48" s="14"/>
      <c r="TKN48" s="14"/>
      <c r="TKO48" s="14"/>
      <c r="TKP48" s="14"/>
      <c r="TKQ48" s="14"/>
      <c r="TKR48" s="14"/>
      <c r="TKS48" s="14"/>
      <c r="TKT48" s="14"/>
      <c r="TKU48" s="14"/>
      <c r="TKV48" s="14"/>
      <c r="TKW48" s="14"/>
      <c r="TKX48" s="14"/>
      <c r="TKY48" s="14"/>
      <c r="TKZ48" s="14"/>
      <c r="TLA48" s="14"/>
      <c r="TLB48" s="14"/>
      <c r="TLC48" s="14"/>
      <c r="TLD48" s="14"/>
      <c r="TLE48" s="14"/>
      <c r="TLF48" s="14"/>
      <c r="TLG48" s="14"/>
      <c r="TLH48" s="14"/>
      <c r="TLI48" s="14"/>
      <c r="TLJ48" s="14"/>
      <c r="TLK48" s="14"/>
      <c r="TLL48" s="14"/>
      <c r="TLM48" s="14"/>
      <c r="TLN48" s="14"/>
      <c r="TLO48" s="14"/>
      <c r="TLP48" s="14"/>
      <c r="TLQ48" s="14"/>
      <c r="TLR48" s="14"/>
      <c r="TLS48" s="14"/>
      <c r="TLT48" s="14"/>
      <c r="TLU48" s="14"/>
      <c r="TLV48" s="14"/>
      <c r="TLW48" s="14"/>
      <c r="TLX48" s="14"/>
      <c r="TLY48" s="14"/>
      <c r="TLZ48" s="14"/>
      <c r="TMA48" s="14"/>
      <c r="TMB48" s="14"/>
      <c r="TMC48" s="14"/>
      <c r="TMD48" s="14"/>
      <c r="TME48" s="14"/>
      <c r="TMF48" s="14"/>
      <c r="TMG48" s="14"/>
      <c r="TMH48" s="14"/>
      <c r="TMI48" s="14"/>
      <c r="TMJ48" s="14"/>
      <c r="TMK48" s="14"/>
      <c r="TML48" s="14"/>
      <c r="TMM48" s="14"/>
      <c r="TMN48" s="14"/>
      <c r="TMO48" s="14"/>
      <c r="TMP48" s="14"/>
      <c r="TMQ48" s="14"/>
      <c r="TMR48" s="14"/>
      <c r="TMS48" s="14"/>
      <c r="TMT48" s="14"/>
      <c r="TMU48" s="14"/>
      <c r="TMV48" s="14"/>
      <c r="TMW48" s="14"/>
      <c r="TMX48" s="14"/>
      <c r="TMY48" s="14"/>
      <c r="TMZ48" s="14"/>
      <c r="TNA48" s="14"/>
      <c r="TNB48" s="14"/>
      <c r="TNC48" s="14"/>
      <c r="TND48" s="14"/>
      <c r="TNE48" s="14"/>
      <c r="TNF48" s="14"/>
      <c r="TNG48" s="14"/>
      <c r="TNH48" s="14"/>
      <c r="TNI48" s="14"/>
      <c r="TNJ48" s="14"/>
      <c r="TNK48" s="14"/>
      <c r="TNL48" s="14"/>
      <c r="TNM48" s="14"/>
      <c r="TNN48" s="14"/>
      <c r="TNO48" s="14"/>
      <c r="TNP48" s="14"/>
      <c r="TNQ48" s="14"/>
      <c r="TNR48" s="14"/>
      <c r="TNS48" s="14"/>
      <c r="TNT48" s="14"/>
      <c r="TNU48" s="14"/>
      <c r="TNV48" s="14"/>
      <c r="TNW48" s="14"/>
      <c r="TNX48" s="14"/>
      <c r="TNY48" s="14"/>
      <c r="TNZ48" s="14"/>
      <c r="TOA48" s="14"/>
      <c r="TOB48" s="14"/>
      <c r="TOC48" s="14"/>
      <c r="TOD48" s="14"/>
      <c r="TOE48" s="14"/>
      <c r="TOF48" s="14"/>
      <c r="TOG48" s="14"/>
      <c r="TOH48" s="14"/>
      <c r="TOI48" s="14"/>
      <c r="TOJ48" s="14"/>
      <c r="TOK48" s="14"/>
      <c r="TOL48" s="14"/>
      <c r="TOM48" s="14"/>
      <c r="TON48" s="14"/>
      <c r="TOO48" s="14"/>
      <c r="TOP48" s="14"/>
      <c r="TOQ48" s="14"/>
      <c r="TOR48" s="14"/>
      <c r="TOS48" s="14"/>
      <c r="TOT48" s="14"/>
      <c r="TOU48" s="14"/>
      <c r="TOV48" s="14"/>
      <c r="TOW48" s="14"/>
      <c r="TOX48" s="14"/>
      <c r="TOY48" s="14"/>
      <c r="TOZ48" s="14"/>
      <c r="TPA48" s="14"/>
      <c r="TPB48" s="14"/>
      <c r="TPC48" s="14"/>
      <c r="TPD48" s="14"/>
      <c r="TPE48" s="14"/>
      <c r="TPF48" s="14"/>
      <c r="TPG48" s="14"/>
      <c r="TPH48" s="14"/>
      <c r="TPI48" s="14"/>
      <c r="TPJ48" s="14"/>
      <c r="TPK48" s="14"/>
      <c r="TPL48" s="14"/>
      <c r="TPM48" s="14"/>
      <c r="TPN48" s="14"/>
      <c r="TPO48" s="14"/>
      <c r="TPP48" s="14"/>
      <c r="TPQ48" s="14"/>
      <c r="TPR48" s="14"/>
      <c r="TPS48" s="14"/>
      <c r="TPT48" s="14"/>
      <c r="TPU48" s="14"/>
      <c r="TPV48" s="14"/>
      <c r="TPW48" s="14"/>
      <c r="TPX48" s="14"/>
      <c r="TPY48" s="14"/>
      <c r="TPZ48" s="14"/>
      <c r="TQA48" s="14"/>
      <c r="TQB48" s="14"/>
      <c r="TQC48" s="14"/>
      <c r="TQD48" s="14"/>
      <c r="TQE48" s="14"/>
      <c r="TQF48" s="14"/>
      <c r="TQG48" s="14"/>
      <c r="TQH48" s="14"/>
      <c r="TQI48" s="14"/>
      <c r="TQJ48" s="14"/>
      <c r="TQK48" s="14"/>
      <c r="TQL48" s="14"/>
      <c r="TQM48" s="14"/>
      <c r="TQN48" s="14"/>
      <c r="TQO48" s="14"/>
      <c r="TQP48" s="14"/>
      <c r="TQQ48" s="14"/>
      <c r="TQR48" s="14"/>
      <c r="TQS48" s="14"/>
      <c r="TQT48" s="14"/>
      <c r="TQU48" s="14"/>
      <c r="TQV48" s="14"/>
      <c r="TQW48" s="14"/>
      <c r="TQX48" s="14"/>
      <c r="TQY48" s="14"/>
      <c r="TQZ48" s="14"/>
      <c r="TRA48" s="14"/>
      <c r="TRB48" s="14"/>
      <c r="TRC48" s="14"/>
      <c r="TRD48" s="14"/>
      <c r="TRE48" s="14"/>
      <c r="TRF48" s="14"/>
      <c r="TRG48" s="14"/>
      <c r="TRH48" s="14"/>
      <c r="TRI48" s="14"/>
      <c r="TRJ48" s="14"/>
      <c r="TRK48" s="14"/>
      <c r="TRL48" s="14"/>
      <c r="TRM48" s="14"/>
      <c r="TRN48" s="14"/>
      <c r="TRO48" s="14"/>
      <c r="TRP48" s="14"/>
      <c r="TRQ48" s="14"/>
      <c r="TRR48" s="14"/>
      <c r="TRS48" s="14"/>
      <c r="TRT48" s="14"/>
      <c r="TRU48" s="14"/>
      <c r="TRV48" s="14"/>
      <c r="TRW48" s="14"/>
      <c r="TRX48" s="14"/>
      <c r="TRY48" s="14"/>
      <c r="TRZ48" s="14"/>
      <c r="TSA48" s="14"/>
      <c r="TSB48" s="14"/>
      <c r="TSC48" s="14"/>
      <c r="TSD48" s="14"/>
      <c r="TSE48" s="14"/>
      <c r="TSF48" s="14"/>
      <c r="TSG48" s="14"/>
      <c r="TSH48" s="14"/>
      <c r="TSI48" s="14"/>
      <c r="TSJ48" s="14"/>
      <c r="TSK48" s="14"/>
      <c r="TSL48" s="14"/>
      <c r="TSM48" s="14"/>
      <c r="TSN48" s="14"/>
      <c r="TSO48" s="14"/>
      <c r="TSP48" s="14"/>
      <c r="TSQ48" s="14"/>
      <c r="TSR48" s="14"/>
      <c r="TSS48" s="14"/>
      <c r="TST48" s="14"/>
      <c r="TSU48" s="14"/>
      <c r="TSV48" s="14"/>
      <c r="TSW48" s="14"/>
      <c r="TSX48" s="14"/>
      <c r="TSY48" s="14"/>
      <c r="TSZ48" s="14"/>
      <c r="TTA48" s="14"/>
      <c r="TTB48" s="14"/>
      <c r="TTC48" s="14"/>
      <c r="TTD48" s="14"/>
      <c r="TTE48" s="14"/>
      <c r="TTF48" s="14"/>
      <c r="TTG48" s="14"/>
      <c r="TTH48" s="14"/>
      <c r="TTI48" s="14"/>
      <c r="TTJ48" s="14"/>
      <c r="TTK48" s="14"/>
      <c r="TTL48" s="14"/>
      <c r="TTM48" s="14"/>
      <c r="TTN48" s="14"/>
      <c r="TTO48" s="14"/>
      <c r="TTP48" s="14"/>
      <c r="TTQ48" s="14"/>
      <c r="TTR48" s="14"/>
      <c r="TTS48" s="14"/>
      <c r="TTT48" s="14"/>
      <c r="TTU48" s="14"/>
      <c r="TTV48" s="14"/>
      <c r="TTW48" s="14"/>
      <c r="TTX48" s="14"/>
      <c r="TTY48" s="14"/>
      <c r="TTZ48" s="14"/>
      <c r="TUA48" s="14"/>
      <c r="TUB48" s="14"/>
      <c r="TUC48" s="14"/>
      <c r="TUD48" s="14"/>
      <c r="TUE48" s="14"/>
      <c r="TUF48" s="14"/>
      <c r="TUG48" s="14"/>
      <c r="TUH48" s="14"/>
      <c r="TUI48" s="14"/>
      <c r="TUJ48" s="14"/>
      <c r="TUK48" s="14"/>
      <c r="TUL48" s="14"/>
      <c r="TUM48" s="14"/>
      <c r="TUN48" s="14"/>
      <c r="TUO48" s="14"/>
      <c r="TUP48" s="14"/>
      <c r="TUQ48" s="14"/>
      <c r="TUR48" s="14"/>
      <c r="TUS48" s="14"/>
      <c r="TUT48" s="14"/>
      <c r="TUU48" s="14"/>
      <c r="TUV48" s="14"/>
      <c r="TUW48" s="14"/>
      <c r="TUX48" s="14"/>
      <c r="TUY48" s="14"/>
      <c r="TUZ48" s="14"/>
      <c r="TVA48" s="14"/>
      <c r="TVB48" s="14"/>
      <c r="TVC48" s="14"/>
      <c r="TVD48" s="14"/>
      <c r="TVE48" s="14"/>
      <c r="TVF48" s="14"/>
      <c r="TVG48" s="14"/>
      <c r="TVH48" s="14"/>
      <c r="TVI48" s="14"/>
      <c r="TVJ48" s="14"/>
      <c r="TVK48" s="14"/>
      <c r="TVL48" s="14"/>
      <c r="TVM48" s="14"/>
      <c r="TVN48" s="14"/>
      <c r="TVO48" s="14"/>
      <c r="TVP48" s="14"/>
      <c r="TVQ48" s="14"/>
      <c r="TVR48" s="14"/>
      <c r="TVS48" s="14"/>
      <c r="TVT48" s="14"/>
      <c r="TVU48" s="14"/>
      <c r="TVV48" s="14"/>
      <c r="TVW48" s="14"/>
      <c r="TVX48" s="14"/>
      <c r="TVY48" s="14"/>
      <c r="TVZ48" s="14"/>
      <c r="TWA48" s="14"/>
      <c r="TWB48" s="14"/>
      <c r="TWC48" s="14"/>
      <c r="TWD48" s="14"/>
      <c r="TWE48" s="14"/>
      <c r="TWF48" s="14"/>
      <c r="TWG48" s="14"/>
      <c r="TWH48" s="14"/>
      <c r="TWI48" s="14"/>
      <c r="TWJ48" s="14"/>
      <c r="TWK48" s="14"/>
      <c r="TWL48" s="14"/>
      <c r="TWM48" s="14"/>
      <c r="TWN48" s="14"/>
      <c r="TWO48" s="14"/>
      <c r="TWP48" s="14"/>
      <c r="TWQ48" s="14"/>
      <c r="TWR48" s="14"/>
      <c r="TWS48" s="14"/>
      <c r="TWT48" s="14"/>
      <c r="TWU48" s="14"/>
      <c r="TWV48" s="14"/>
      <c r="TWW48" s="14"/>
      <c r="TWX48" s="14"/>
      <c r="TWY48" s="14"/>
      <c r="TWZ48" s="14"/>
      <c r="TXA48" s="14"/>
      <c r="TXB48" s="14"/>
      <c r="TXC48" s="14"/>
      <c r="TXD48" s="14"/>
      <c r="TXE48" s="14"/>
      <c r="TXF48" s="14"/>
      <c r="TXG48" s="14"/>
      <c r="TXH48" s="14"/>
      <c r="TXI48" s="14"/>
      <c r="TXJ48" s="14"/>
      <c r="TXK48" s="14"/>
      <c r="TXL48" s="14"/>
      <c r="TXM48" s="14"/>
      <c r="TXN48" s="14"/>
      <c r="TXO48" s="14"/>
      <c r="TXP48" s="14"/>
      <c r="TXQ48" s="14"/>
      <c r="TXR48" s="14"/>
      <c r="TXS48" s="14"/>
      <c r="TXT48" s="14"/>
      <c r="TXU48" s="14"/>
      <c r="TXV48" s="14"/>
      <c r="TXW48" s="14"/>
      <c r="TXX48" s="14"/>
      <c r="TXY48" s="14"/>
      <c r="TXZ48" s="14"/>
      <c r="TYA48" s="14"/>
      <c r="TYB48" s="14"/>
      <c r="TYC48" s="14"/>
      <c r="TYD48" s="14"/>
      <c r="TYE48" s="14"/>
      <c r="TYF48" s="14"/>
      <c r="TYG48" s="14"/>
      <c r="TYH48" s="14"/>
      <c r="TYI48" s="14"/>
      <c r="TYJ48" s="14"/>
      <c r="TYK48" s="14"/>
      <c r="TYL48" s="14"/>
      <c r="TYM48" s="14"/>
      <c r="TYN48" s="14"/>
      <c r="TYO48" s="14"/>
      <c r="TYP48" s="14"/>
      <c r="TYQ48" s="14"/>
      <c r="TYR48" s="14"/>
      <c r="TYS48" s="14"/>
      <c r="TYT48" s="14"/>
      <c r="TYU48" s="14"/>
      <c r="TYV48" s="14"/>
      <c r="TYW48" s="14"/>
      <c r="TYX48" s="14"/>
      <c r="TYY48" s="14"/>
      <c r="TYZ48" s="14"/>
      <c r="TZA48" s="14"/>
      <c r="TZB48" s="14"/>
      <c r="TZC48" s="14"/>
      <c r="TZD48" s="14"/>
      <c r="TZE48" s="14"/>
      <c r="TZF48" s="14"/>
      <c r="TZG48" s="14"/>
      <c r="TZH48" s="14"/>
      <c r="TZI48" s="14"/>
      <c r="TZJ48" s="14"/>
      <c r="TZK48" s="14"/>
      <c r="TZL48" s="14"/>
      <c r="TZM48" s="14"/>
      <c r="TZN48" s="14"/>
      <c r="TZO48" s="14"/>
      <c r="TZP48" s="14"/>
      <c r="TZQ48" s="14"/>
      <c r="TZR48" s="14"/>
      <c r="TZS48" s="14"/>
      <c r="TZT48" s="14"/>
      <c r="TZU48" s="14"/>
      <c r="TZV48" s="14"/>
      <c r="TZW48" s="14"/>
      <c r="TZX48" s="14"/>
      <c r="TZY48" s="14"/>
      <c r="TZZ48" s="14"/>
      <c r="UAA48" s="14"/>
      <c r="UAB48" s="14"/>
      <c r="UAC48" s="14"/>
      <c r="UAD48" s="14"/>
      <c r="UAE48" s="14"/>
      <c r="UAF48" s="14"/>
      <c r="UAG48" s="14"/>
      <c r="UAH48" s="14"/>
      <c r="UAI48" s="14"/>
      <c r="UAJ48" s="14"/>
      <c r="UAK48" s="14"/>
      <c r="UAL48" s="14"/>
      <c r="UAM48" s="14"/>
      <c r="UAN48" s="14"/>
      <c r="UAO48" s="14"/>
      <c r="UAP48" s="14"/>
      <c r="UAQ48" s="14"/>
      <c r="UAR48" s="14"/>
      <c r="UAS48" s="14"/>
      <c r="UAT48" s="14"/>
      <c r="UAU48" s="14"/>
      <c r="UAV48" s="14"/>
      <c r="UAW48" s="14"/>
      <c r="UAX48" s="14"/>
      <c r="UAY48" s="14"/>
      <c r="UAZ48" s="14"/>
      <c r="UBA48" s="14"/>
      <c r="UBB48" s="14"/>
      <c r="UBC48" s="14"/>
      <c r="UBD48" s="14"/>
      <c r="UBE48" s="14"/>
      <c r="UBF48" s="14"/>
      <c r="UBG48" s="14"/>
      <c r="UBH48" s="14"/>
      <c r="UBI48" s="14"/>
      <c r="UBJ48" s="14"/>
      <c r="UBK48" s="14"/>
      <c r="UBL48" s="14"/>
      <c r="UBM48" s="14"/>
      <c r="UBN48" s="14"/>
      <c r="UBO48" s="14"/>
      <c r="UBP48" s="14"/>
      <c r="UBQ48" s="14"/>
      <c r="UBR48" s="14"/>
      <c r="UBS48" s="14"/>
      <c r="UBT48" s="14"/>
      <c r="UBU48" s="14"/>
      <c r="UBV48" s="14"/>
      <c r="UBW48" s="14"/>
      <c r="UBX48" s="14"/>
      <c r="UBY48" s="14"/>
      <c r="UBZ48" s="14"/>
      <c r="UCA48" s="14"/>
      <c r="UCB48" s="14"/>
      <c r="UCC48" s="14"/>
      <c r="UCD48" s="14"/>
      <c r="UCE48" s="14"/>
      <c r="UCF48" s="14"/>
      <c r="UCG48" s="14"/>
      <c r="UCH48" s="14"/>
      <c r="UCI48" s="14"/>
      <c r="UCJ48" s="14"/>
      <c r="UCK48" s="14"/>
      <c r="UCL48" s="14"/>
      <c r="UCM48" s="14"/>
      <c r="UCN48" s="14"/>
      <c r="UCO48" s="14"/>
      <c r="UCP48" s="14"/>
      <c r="UCQ48" s="14"/>
      <c r="UCR48" s="14"/>
      <c r="UCS48" s="14"/>
      <c r="UCT48" s="14"/>
      <c r="UCU48" s="14"/>
      <c r="UCV48" s="14"/>
      <c r="UCW48" s="14"/>
      <c r="UCX48" s="14"/>
      <c r="UCY48" s="14"/>
      <c r="UCZ48" s="14"/>
      <c r="UDA48" s="14"/>
      <c r="UDB48" s="14"/>
      <c r="UDC48" s="14"/>
      <c r="UDD48" s="14"/>
      <c r="UDE48" s="14"/>
      <c r="UDF48" s="14"/>
      <c r="UDG48" s="14"/>
      <c r="UDH48" s="14"/>
      <c r="UDI48" s="14"/>
      <c r="UDJ48" s="14"/>
      <c r="UDK48" s="14"/>
      <c r="UDL48" s="14"/>
      <c r="UDM48" s="14"/>
      <c r="UDN48" s="14"/>
      <c r="UDO48" s="14"/>
      <c r="UDP48" s="14"/>
      <c r="UDQ48" s="14"/>
      <c r="UDR48" s="14"/>
      <c r="UDS48" s="14"/>
      <c r="UDT48" s="14"/>
      <c r="UDU48" s="14"/>
      <c r="UDV48" s="14"/>
      <c r="UDW48" s="14"/>
      <c r="UDX48" s="14"/>
      <c r="UDY48" s="14"/>
      <c r="UDZ48" s="14"/>
      <c r="UEA48" s="14"/>
      <c r="UEB48" s="14"/>
      <c r="UEC48" s="14"/>
      <c r="UED48" s="14"/>
      <c r="UEE48" s="14"/>
      <c r="UEF48" s="14"/>
      <c r="UEG48" s="14"/>
      <c r="UEH48" s="14"/>
      <c r="UEI48" s="14"/>
      <c r="UEJ48" s="14"/>
      <c r="UEK48" s="14"/>
      <c r="UEL48" s="14"/>
      <c r="UEM48" s="14"/>
      <c r="UEN48" s="14"/>
      <c r="UEO48" s="14"/>
      <c r="UEP48" s="14"/>
      <c r="UEQ48" s="14"/>
      <c r="UER48" s="14"/>
      <c r="UES48" s="14"/>
      <c r="UET48" s="14"/>
      <c r="UEU48" s="14"/>
      <c r="UEV48" s="14"/>
      <c r="UEW48" s="14"/>
      <c r="UEX48" s="14"/>
      <c r="UEY48" s="14"/>
      <c r="UEZ48" s="14"/>
      <c r="UFA48" s="14"/>
      <c r="UFB48" s="14"/>
      <c r="UFC48" s="14"/>
      <c r="UFD48" s="14"/>
      <c r="UFE48" s="14"/>
      <c r="UFF48" s="14"/>
      <c r="UFG48" s="14"/>
      <c r="UFH48" s="14"/>
      <c r="UFI48" s="14"/>
      <c r="UFJ48" s="14"/>
      <c r="UFK48" s="14"/>
      <c r="UFL48" s="14"/>
      <c r="UFM48" s="14"/>
      <c r="UFN48" s="14"/>
      <c r="UFO48" s="14"/>
      <c r="UFP48" s="14"/>
      <c r="UFQ48" s="14"/>
      <c r="UFR48" s="14"/>
      <c r="UFS48" s="14"/>
      <c r="UFT48" s="14"/>
      <c r="UFU48" s="14"/>
      <c r="UFV48" s="14"/>
      <c r="UFW48" s="14"/>
      <c r="UFX48" s="14"/>
      <c r="UFY48" s="14"/>
      <c r="UFZ48" s="14"/>
      <c r="UGA48" s="14"/>
      <c r="UGB48" s="14"/>
      <c r="UGC48" s="14"/>
      <c r="UGD48" s="14"/>
      <c r="UGE48" s="14"/>
      <c r="UGF48" s="14"/>
      <c r="UGG48" s="14"/>
      <c r="UGH48" s="14"/>
      <c r="UGI48" s="14"/>
      <c r="UGJ48" s="14"/>
      <c r="UGK48" s="14"/>
      <c r="UGL48" s="14"/>
      <c r="UGM48" s="14"/>
      <c r="UGN48" s="14"/>
      <c r="UGO48" s="14"/>
      <c r="UGP48" s="14"/>
      <c r="UGQ48" s="14"/>
      <c r="UGR48" s="14"/>
      <c r="UGS48" s="14"/>
      <c r="UGT48" s="14"/>
      <c r="UGU48" s="14"/>
      <c r="UGV48" s="14"/>
      <c r="UGW48" s="14"/>
      <c r="UGX48" s="14"/>
      <c r="UGY48" s="14"/>
      <c r="UGZ48" s="14"/>
      <c r="UHA48" s="14"/>
      <c r="UHB48" s="14"/>
      <c r="UHC48" s="14"/>
      <c r="UHD48" s="14"/>
      <c r="UHE48" s="14"/>
      <c r="UHF48" s="14"/>
      <c r="UHG48" s="14"/>
      <c r="UHH48" s="14"/>
      <c r="UHI48" s="14"/>
      <c r="UHJ48" s="14"/>
      <c r="UHK48" s="14"/>
      <c r="UHL48" s="14"/>
      <c r="UHM48" s="14"/>
      <c r="UHN48" s="14"/>
      <c r="UHO48" s="14"/>
      <c r="UHP48" s="14"/>
      <c r="UHQ48" s="14"/>
      <c r="UHR48" s="14"/>
      <c r="UHS48" s="14"/>
      <c r="UHT48" s="14"/>
      <c r="UHU48" s="14"/>
      <c r="UHV48" s="14"/>
      <c r="UHW48" s="14"/>
      <c r="UHX48" s="14"/>
      <c r="UHY48" s="14"/>
      <c r="UHZ48" s="14"/>
      <c r="UIA48" s="14"/>
      <c r="UIB48" s="14"/>
      <c r="UIC48" s="14"/>
      <c r="UID48" s="14"/>
      <c r="UIE48" s="14"/>
      <c r="UIF48" s="14"/>
      <c r="UIG48" s="14"/>
      <c r="UIH48" s="14"/>
      <c r="UII48" s="14"/>
      <c r="UIJ48" s="14"/>
      <c r="UIK48" s="14"/>
      <c r="UIL48" s="14"/>
      <c r="UIM48" s="14"/>
      <c r="UIN48" s="14"/>
      <c r="UIO48" s="14"/>
      <c r="UIP48" s="14"/>
      <c r="UIQ48" s="14"/>
      <c r="UIR48" s="14"/>
      <c r="UIS48" s="14"/>
      <c r="UIT48" s="14"/>
      <c r="UIU48" s="14"/>
      <c r="UIV48" s="14"/>
      <c r="UIW48" s="14"/>
      <c r="UIX48" s="14"/>
      <c r="UIY48" s="14"/>
      <c r="UIZ48" s="14"/>
      <c r="UJA48" s="14"/>
      <c r="UJB48" s="14"/>
      <c r="UJC48" s="14"/>
      <c r="UJD48" s="14"/>
      <c r="UJE48" s="14"/>
      <c r="UJF48" s="14"/>
      <c r="UJG48" s="14"/>
      <c r="UJH48" s="14"/>
      <c r="UJI48" s="14"/>
      <c r="UJJ48" s="14"/>
      <c r="UJK48" s="14"/>
      <c r="UJL48" s="14"/>
      <c r="UJM48" s="14"/>
      <c r="UJN48" s="14"/>
      <c r="UJO48" s="14"/>
      <c r="UJP48" s="14"/>
      <c r="UJQ48" s="14"/>
      <c r="UJR48" s="14"/>
      <c r="UJS48" s="14"/>
      <c r="UJT48" s="14"/>
      <c r="UJU48" s="14"/>
      <c r="UJV48" s="14"/>
      <c r="UJW48" s="14"/>
      <c r="UJX48" s="14"/>
      <c r="UJY48" s="14"/>
      <c r="UJZ48" s="14"/>
      <c r="UKA48" s="14"/>
      <c r="UKB48" s="14"/>
      <c r="UKC48" s="14"/>
      <c r="UKD48" s="14"/>
      <c r="UKE48" s="14"/>
      <c r="UKF48" s="14"/>
      <c r="UKG48" s="14"/>
      <c r="UKH48" s="14"/>
      <c r="UKI48" s="14"/>
      <c r="UKJ48" s="14"/>
      <c r="UKK48" s="14"/>
      <c r="UKL48" s="14"/>
      <c r="UKM48" s="14"/>
      <c r="UKN48" s="14"/>
      <c r="UKO48" s="14"/>
      <c r="UKP48" s="14"/>
      <c r="UKQ48" s="14"/>
      <c r="UKR48" s="14"/>
      <c r="UKS48" s="14"/>
      <c r="UKT48" s="14"/>
      <c r="UKU48" s="14"/>
      <c r="UKV48" s="14"/>
      <c r="UKW48" s="14"/>
      <c r="UKX48" s="14"/>
      <c r="UKY48" s="14"/>
      <c r="UKZ48" s="14"/>
      <c r="ULA48" s="14"/>
      <c r="ULB48" s="14"/>
      <c r="ULC48" s="14"/>
      <c r="ULD48" s="14"/>
      <c r="ULE48" s="14"/>
      <c r="ULF48" s="14"/>
      <c r="ULG48" s="14"/>
      <c r="ULH48" s="14"/>
      <c r="ULI48" s="14"/>
      <c r="ULJ48" s="14"/>
      <c r="ULK48" s="14"/>
      <c r="ULL48" s="14"/>
      <c r="ULM48" s="14"/>
      <c r="ULN48" s="14"/>
      <c r="ULO48" s="14"/>
      <c r="ULP48" s="14"/>
      <c r="ULQ48" s="14"/>
      <c r="ULR48" s="14"/>
      <c r="ULS48" s="14"/>
      <c r="ULT48" s="14"/>
      <c r="ULU48" s="14"/>
      <c r="ULV48" s="14"/>
      <c r="ULW48" s="14"/>
      <c r="ULX48" s="14"/>
      <c r="ULY48" s="14"/>
      <c r="ULZ48" s="14"/>
      <c r="UMA48" s="14"/>
      <c r="UMB48" s="14"/>
      <c r="UMC48" s="14"/>
      <c r="UMD48" s="14"/>
      <c r="UME48" s="14"/>
      <c r="UMF48" s="14"/>
      <c r="UMG48" s="14"/>
      <c r="UMH48" s="14"/>
      <c r="UMI48" s="14"/>
      <c r="UMJ48" s="14"/>
      <c r="UMK48" s="14"/>
      <c r="UML48" s="14"/>
      <c r="UMM48" s="14"/>
      <c r="UMN48" s="14"/>
      <c r="UMO48" s="14"/>
      <c r="UMP48" s="14"/>
      <c r="UMQ48" s="14"/>
      <c r="UMR48" s="14"/>
      <c r="UMS48" s="14"/>
      <c r="UMT48" s="14"/>
      <c r="UMU48" s="14"/>
      <c r="UMV48" s="14"/>
      <c r="UMW48" s="14"/>
      <c r="UMX48" s="14"/>
      <c r="UMY48" s="14"/>
      <c r="UMZ48" s="14"/>
      <c r="UNA48" s="14"/>
      <c r="UNB48" s="14"/>
      <c r="UNC48" s="14"/>
      <c r="UND48" s="14"/>
      <c r="UNE48" s="14"/>
      <c r="UNF48" s="14"/>
      <c r="UNG48" s="14"/>
      <c r="UNH48" s="14"/>
      <c r="UNI48" s="14"/>
      <c r="UNJ48" s="14"/>
      <c r="UNK48" s="14"/>
      <c r="UNL48" s="14"/>
      <c r="UNM48" s="14"/>
      <c r="UNN48" s="14"/>
      <c r="UNO48" s="14"/>
      <c r="UNP48" s="14"/>
      <c r="UNQ48" s="14"/>
      <c r="UNR48" s="14"/>
      <c r="UNS48" s="14"/>
      <c r="UNT48" s="14"/>
      <c r="UNU48" s="14"/>
      <c r="UNV48" s="14"/>
      <c r="UNW48" s="14"/>
      <c r="UNX48" s="14"/>
      <c r="UNY48" s="14"/>
      <c r="UNZ48" s="14"/>
      <c r="UOA48" s="14"/>
      <c r="UOB48" s="14"/>
      <c r="UOC48" s="14"/>
      <c r="UOD48" s="14"/>
      <c r="UOE48" s="14"/>
      <c r="UOF48" s="14"/>
      <c r="UOG48" s="14"/>
      <c r="UOH48" s="14"/>
      <c r="UOI48" s="14"/>
      <c r="UOJ48" s="14"/>
      <c r="UOK48" s="14"/>
      <c r="UOL48" s="14"/>
      <c r="UOM48" s="14"/>
      <c r="UON48" s="14"/>
      <c r="UOO48" s="14"/>
      <c r="UOP48" s="14"/>
      <c r="UOQ48" s="14"/>
      <c r="UOR48" s="14"/>
      <c r="UOS48" s="14"/>
      <c r="UOT48" s="14"/>
      <c r="UOU48" s="14"/>
      <c r="UOV48" s="14"/>
      <c r="UOW48" s="14"/>
      <c r="UOX48" s="14"/>
      <c r="UOY48" s="14"/>
      <c r="UOZ48" s="14"/>
      <c r="UPA48" s="14"/>
      <c r="UPB48" s="14"/>
      <c r="UPC48" s="14"/>
      <c r="UPD48" s="14"/>
      <c r="UPE48" s="14"/>
      <c r="UPF48" s="14"/>
      <c r="UPG48" s="14"/>
      <c r="UPH48" s="14"/>
      <c r="UPI48" s="14"/>
      <c r="UPJ48" s="14"/>
      <c r="UPK48" s="14"/>
      <c r="UPL48" s="14"/>
      <c r="UPM48" s="14"/>
      <c r="UPN48" s="14"/>
      <c r="UPO48" s="14"/>
      <c r="UPP48" s="14"/>
      <c r="UPQ48" s="14"/>
      <c r="UPR48" s="14"/>
      <c r="UPS48" s="14"/>
      <c r="UPT48" s="14"/>
      <c r="UPU48" s="14"/>
      <c r="UPV48" s="14"/>
      <c r="UPW48" s="14"/>
      <c r="UPX48" s="14"/>
      <c r="UPY48" s="14"/>
      <c r="UPZ48" s="14"/>
      <c r="UQA48" s="14"/>
      <c r="UQB48" s="14"/>
      <c r="UQC48" s="14"/>
      <c r="UQD48" s="14"/>
      <c r="UQE48" s="14"/>
      <c r="UQF48" s="14"/>
      <c r="UQG48" s="14"/>
      <c r="UQH48" s="14"/>
      <c r="UQI48" s="14"/>
      <c r="UQJ48" s="14"/>
      <c r="UQK48" s="14"/>
      <c r="UQL48" s="14"/>
      <c r="UQM48" s="14"/>
      <c r="UQN48" s="14"/>
      <c r="UQO48" s="14"/>
      <c r="UQP48" s="14"/>
      <c r="UQQ48" s="14"/>
      <c r="UQR48" s="14"/>
      <c r="UQS48" s="14"/>
      <c r="UQT48" s="14"/>
      <c r="UQU48" s="14"/>
      <c r="UQV48" s="14"/>
      <c r="UQW48" s="14"/>
      <c r="UQX48" s="14"/>
      <c r="UQY48" s="14"/>
      <c r="UQZ48" s="14"/>
      <c r="URA48" s="14"/>
      <c r="URB48" s="14"/>
      <c r="URC48" s="14"/>
      <c r="URD48" s="14"/>
      <c r="URE48" s="14"/>
      <c r="URF48" s="14"/>
      <c r="URG48" s="14"/>
      <c r="URH48" s="14"/>
      <c r="URI48" s="14"/>
      <c r="URJ48" s="14"/>
      <c r="URK48" s="14"/>
      <c r="URL48" s="14"/>
      <c r="URM48" s="14"/>
      <c r="URN48" s="14"/>
      <c r="URO48" s="14"/>
      <c r="URP48" s="14"/>
      <c r="URQ48" s="14"/>
      <c r="URR48" s="14"/>
      <c r="URS48" s="14"/>
      <c r="URT48" s="14"/>
      <c r="URU48" s="14"/>
      <c r="URV48" s="14"/>
      <c r="URW48" s="14"/>
      <c r="URX48" s="14"/>
      <c r="URY48" s="14"/>
      <c r="URZ48" s="14"/>
      <c r="USA48" s="14"/>
      <c r="USB48" s="14"/>
      <c r="USC48" s="14"/>
      <c r="USD48" s="14"/>
      <c r="USE48" s="14"/>
      <c r="USF48" s="14"/>
      <c r="USG48" s="14"/>
      <c r="USH48" s="14"/>
      <c r="USI48" s="14"/>
      <c r="USJ48" s="14"/>
      <c r="USK48" s="14"/>
      <c r="USL48" s="14"/>
      <c r="USM48" s="14"/>
      <c r="USN48" s="14"/>
      <c r="USO48" s="14"/>
      <c r="USP48" s="14"/>
      <c r="USQ48" s="14"/>
      <c r="USR48" s="14"/>
      <c r="USS48" s="14"/>
      <c r="UST48" s="14"/>
      <c r="USU48" s="14"/>
      <c r="USV48" s="14"/>
      <c r="USW48" s="14"/>
      <c r="USX48" s="14"/>
      <c r="USY48" s="14"/>
      <c r="USZ48" s="14"/>
      <c r="UTA48" s="14"/>
      <c r="UTB48" s="14"/>
      <c r="UTC48" s="14"/>
      <c r="UTD48" s="14"/>
      <c r="UTE48" s="14"/>
      <c r="UTF48" s="14"/>
      <c r="UTG48" s="14"/>
      <c r="UTH48" s="14"/>
      <c r="UTI48" s="14"/>
      <c r="UTJ48" s="14"/>
      <c r="UTK48" s="14"/>
      <c r="UTL48" s="14"/>
      <c r="UTM48" s="14"/>
      <c r="UTN48" s="14"/>
      <c r="UTO48" s="14"/>
      <c r="UTP48" s="14"/>
      <c r="UTQ48" s="14"/>
      <c r="UTR48" s="14"/>
      <c r="UTS48" s="14"/>
      <c r="UTT48" s="14"/>
      <c r="UTU48" s="14"/>
      <c r="UTV48" s="14"/>
      <c r="UTW48" s="14"/>
      <c r="UTX48" s="14"/>
      <c r="UTY48" s="14"/>
      <c r="UTZ48" s="14"/>
      <c r="UUA48" s="14"/>
      <c r="UUB48" s="14"/>
      <c r="UUC48" s="14"/>
      <c r="UUD48" s="14"/>
      <c r="UUE48" s="14"/>
      <c r="UUF48" s="14"/>
      <c r="UUG48" s="14"/>
      <c r="UUH48" s="14"/>
      <c r="UUI48" s="14"/>
      <c r="UUJ48" s="14"/>
      <c r="UUK48" s="14"/>
      <c r="UUL48" s="14"/>
      <c r="UUM48" s="14"/>
      <c r="UUN48" s="14"/>
      <c r="UUO48" s="14"/>
      <c r="UUP48" s="14"/>
      <c r="UUQ48" s="14"/>
      <c r="UUR48" s="14"/>
      <c r="UUS48" s="14"/>
      <c r="UUT48" s="14"/>
      <c r="UUU48" s="14"/>
      <c r="UUV48" s="14"/>
      <c r="UUW48" s="14"/>
      <c r="UUX48" s="14"/>
      <c r="UUY48" s="14"/>
      <c r="UUZ48" s="14"/>
      <c r="UVA48" s="14"/>
      <c r="UVB48" s="14"/>
      <c r="UVC48" s="14"/>
      <c r="UVD48" s="14"/>
      <c r="UVE48" s="14"/>
      <c r="UVF48" s="14"/>
      <c r="UVG48" s="14"/>
      <c r="UVH48" s="14"/>
      <c r="UVI48" s="14"/>
      <c r="UVJ48" s="14"/>
      <c r="UVK48" s="14"/>
      <c r="UVL48" s="14"/>
      <c r="UVM48" s="14"/>
      <c r="UVN48" s="14"/>
      <c r="UVO48" s="14"/>
      <c r="UVP48" s="14"/>
      <c r="UVQ48" s="14"/>
      <c r="UVR48" s="14"/>
      <c r="UVS48" s="14"/>
      <c r="UVT48" s="14"/>
      <c r="UVU48" s="14"/>
      <c r="UVV48" s="14"/>
      <c r="UVW48" s="14"/>
      <c r="UVX48" s="14"/>
      <c r="UVY48" s="14"/>
      <c r="UVZ48" s="14"/>
      <c r="UWA48" s="14"/>
      <c r="UWB48" s="14"/>
      <c r="UWC48" s="14"/>
      <c r="UWD48" s="14"/>
      <c r="UWE48" s="14"/>
      <c r="UWF48" s="14"/>
      <c r="UWG48" s="14"/>
      <c r="UWH48" s="14"/>
      <c r="UWI48" s="14"/>
      <c r="UWJ48" s="14"/>
      <c r="UWK48" s="14"/>
      <c r="UWL48" s="14"/>
      <c r="UWM48" s="14"/>
      <c r="UWN48" s="14"/>
      <c r="UWO48" s="14"/>
      <c r="UWP48" s="14"/>
      <c r="UWQ48" s="14"/>
      <c r="UWR48" s="14"/>
      <c r="UWS48" s="14"/>
      <c r="UWT48" s="14"/>
      <c r="UWU48" s="14"/>
      <c r="UWV48" s="14"/>
      <c r="UWW48" s="14"/>
      <c r="UWX48" s="14"/>
      <c r="UWY48" s="14"/>
      <c r="UWZ48" s="14"/>
      <c r="UXA48" s="14"/>
      <c r="UXB48" s="14"/>
      <c r="UXC48" s="14"/>
      <c r="UXD48" s="14"/>
      <c r="UXE48" s="14"/>
      <c r="UXF48" s="14"/>
      <c r="UXG48" s="14"/>
      <c r="UXH48" s="14"/>
      <c r="UXI48" s="14"/>
      <c r="UXJ48" s="14"/>
      <c r="UXK48" s="14"/>
      <c r="UXL48" s="14"/>
      <c r="UXM48" s="14"/>
      <c r="UXN48" s="14"/>
      <c r="UXO48" s="14"/>
      <c r="UXP48" s="14"/>
      <c r="UXQ48" s="14"/>
      <c r="UXR48" s="14"/>
      <c r="UXS48" s="14"/>
      <c r="UXT48" s="14"/>
      <c r="UXU48" s="14"/>
      <c r="UXV48" s="14"/>
      <c r="UXW48" s="14"/>
      <c r="UXX48" s="14"/>
      <c r="UXY48" s="14"/>
      <c r="UXZ48" s="14"/>
      <c r="UYA48" s="14"/>
      <c r="UYB48" s="14"/>
      <c r="UYC48" s="14"/>
      <c r="UYD48" s="14"/>
      <c r="UYE48" s="14"/>
      <c r="UYF48" s="14"/>
      <c r="UYG48" s="14"/>
      <c r="UYH48" s="14"/>
      <c r="UYI48" s="14"/>
      <c r="UYJ48" s="14"/>
      <c r="UYK48" s="14"/>
      <c r="UYL48" s="14"/>
      <c r="UYM48" s="14"/>
      <c r="UYN48" s="14"/>
      <c r="UYO48" s="14"/>
      <c r="UYP48" s="14"/>
      <c r="UYQ48" s="14"/>
      <c r="UYR48" s="14"/>
      <c r="UYS48" s="14"/>
      <c r="UYT48" s="14"/>
      <c r="UYU48" s="14"/>
      <c r="UYV48" s="14"/>
      <c r="UYW48" s="14"/>
      <c r="UYX48" s="14"/>
      <c r="UYY48" s="14"/>
      <c r="UYZ48" s="14"/>
      <c r="UZA48" s="14"/>
      <c r="UZB48" s="14"/>
      <c r="UZC48" s="14"/>
      <c r="UZD48" s="14"/>
      <c r="UZE48" s="14"/>
      <c r="UZF48" s="14"/>
      <c r="UZG48" s="14"/>
      <c r="UZH48" s="14"/>
      <c r="UZI48" s="14"/>
      <c r="UZJ48" s="14"/>
      <c r="UZK48" s="14"/>
      <c r="UZL48" s="14"/>
      <c r="UZM48" s="14"/>
      <c r="UZN48" s="14"/>
      <c r="UZO48" s="14"/>
      <c r="UZP48" s="14"/>
      <c r="UZQ48" s="14"/>
      <c r="UZR48" s="14"/>
      <c r="UZS48" s="14"/>
      <c r="UZT48" s="14"/>
      <c r="UZU48" s="14"/>
      <c r="UZV48" s="14"/>
      <c r="UZW48" s="14"/>
      <c r="UZX48" s="14"/>
      <c r="UZY48" s="14"/>
      <c r="UZZ48" s="14"/>
      <c r="VAA48" s="14"/>
      <c r="VAB48" s="14"/>
      <c r="VAC48" s="14"/>
      <c r="VAD48" s="14"/>
      <c r="VAE48" s="14"/>
      <c r="VAF48" s="14"/>
      <c r="VAG48" s="14"/>
      <c r="VAH48" s="14"/>
      <c r="VAI48" s="14"/>
      <c r="VAJ48" s="14"/>
      <c r="VAK48" s="14"/>
      <c r="VAL48" s="14"/>
      <c r="VAM48" s="14"/>
      <c r="VAN48" s="14"/>
      <c r="VAO48" s="14"/>
      <c r="VAP48" s="14"/>
      <c r="VAQ48" s="14"/>
      <c r="VAR48" s="14"/>
      <c r="VAS48" s="14"/>
      <c r="VAT48" s="14"/>
      <c r="VAU48" s="14"/>
      <c r="VAV48" s="14"/>
      <c r="VAW48" s="14"/>
      <c r="VAX48" s="14"/>
      <c r="VAY48" s="14"/>
      <c r="VAZ48" s="14"/>
      <c r="VBA48" s="14"/>
      <c r="VBB48" s="14"/>
      <c r="VBC48" s="14"/>
      <c r="VBD48" s="14"/>
      <c r="VBE48" s="14"/>
      <c r="VBF48" s="14"/>
      <c r="VBG48" s="14"/>
      <c r="VBH48" s="14"/>
      <c r="VBI48" s="14"/>
      <c r="VBJ48" s="14"/>
      <c r="VBK48" s="14"/>
      <c r="VBL48" s="14"/>
      <c r="VBM48" s="14"/>
      <c r="VBN48" s="14"/>
      <c r="VBO48" s="14"/>
      <c r="VBP48" s="14"/>
      <c r="VBQ48" s="14"/>
      <c r="VBR48" s="14"/>
      <c r="VBS48" s="14"/>
      <c r="VBT48" s="14"/>
      <c r="VBU48" s="14"/>
      <c r="VBV48" s="14"/>
      <c r="VBW48" s="14"/>
      <c r="VBX48" s="14"/>
      <c r="VBY48" s="14"/>
      <c r="VBZ48" s="14"/>
      <c r="VCA48" s="14"/>
      <c r="VCB48" s="14"/>
      <c r="VCC48" s="14"/>
      <c r="VCD48" s="14"/>
      <c r="VCE48" s="14"/>
      <c r="VCF48" s="14"/>
      <c r="VCG48" s="14"/>
      <c r="VCH48" s="14"/>
      <c r="VCI48" s="14"/>
      <c r="VCJ48" s="14"/>
      <c r="VCK48" s="14"/>
      <c r="VCL48" s="14"/>
      <c r="VCM48" s="14"/>
      <c r="VCN48" s="14"/>
      <c r="VCO48" s="14"/>
      <c r="VCP48" s="14"/>
      <c r="VCQ48" s="14"/>
      <c r="VCR48" s="14"/>
      <c r="VCS48" s="14"/>
      <c r="VCT48" s="14"/>
      <c r="VCU48" s="14"/>
      <c r="VCV48" s="14"/>
      <c r="VCW48" s="14"/>
      <c r="VCX48" s="14"/>
      <c r="VCY48" s="14"/>
      <c r="VCZ48" s="14"/>
      <c r="VDA48" s="14"/>
      <c r="VDB48" s="14"/>
      <c r="VDC48" s="14"/>
      <c r="VDD48" s="14"/>
      <c r="VDE48" s="14"/>
      <c r="VDF48" s="14"/>
      <c r="VDG48" s="14"/>
      <c r="VDH48" s="14"/>
      <c r="VDI48" s="14"/>
      <c r="VDJ48" s="14"/>
      <c r="VDK48" s="14"/>
      <c r="VDL48" s="14"/>
      <c r="VDM48" s="14"/>
      <c r="VDN48" s="14"/>
      <c r="VDO48" s="14"/>
      <c r="VDP48" s="14"/>
      <c r="VDQ48" s="14"/>
      <c r="VDR48" s="14"/>
      <c r="VDS48" s="14"/>
      <c r="VDT48" s="14"/>
      <c r="VDU48" s="14"/>
      <c r="VDV48" s="14"/>
      <c r="VDW48" s="14"/>
      <c r="VDX48" s="14"/>
      <c r="VDY48" s="14"/>
      <c r="VDZ48" s="14"/>
      <c r="VEA48" s="14"/>
      <c r="VEB48" s="14"/>
      <c r="VEC48" s="14"/>
      <c r="VED48" s="14"/>
      <c r="VEE48" s="14"/>
      <c r="VEF48" s="14"/>
      <c r="VEG48" s="14"/>
      <c r="VEH48" s="14"/>
      <c r="VEI48" s="14"/>
      <c r="VEJ48" s="14"/>
      <c r="VEK48" s="14"/>
      <c r="VEL48" s="14"/>
      <c r="VEM48" s="14"/>
      <c r="VEN48" s="14"/>
      <c r="VEO48" s="14"/>
      <c r="VEP48" s="14"/>
      <c r="VEQ48" s="14"/>
      <c r="VER48" s="14"/>
      <c r="VES48" s="14"/>
      <c r="VET48" s="14"/>
      <c r="VEU48" s="14"/>
      <c r="VEV48" s="14"/>
      <c r="VEW48" s="14"/>
      <c r="VEX48" s="14"/>
      <c r="VEY48" s="14"/>
      <c r="VEZ48" s="14"/>
      <c r="VFA48" s="14"/>
      <c r="VFB48" s="14"/>
      <c r="VFC48" s="14"/>
      <c r="VFD48" s="14"/>
      <c r="VFE48" s="14"/>
      <c r="VFF48" s="14"/>
      <c r="VFG48" s="14"/>
      <c r="VFH48" s="14"/>
      <c r="VFI48" s="14"/>
      <c r="VFJ48" s="14"/>
      <c r="VFK48" s="14"/>
      <c r="VFL48" s="14"/>
      <c r="VFM48" s="14"/>
      <c r="VFN48" s="14"/>
      <c r="VFO48" s="14"/>
      <c r="VFP48" s="14"/>
      <c r="VFQ48" s="14"/>
      <c r="VFR48" s="14"/>
      <c r="VFS48" s="14"/>
      <c r="VFT48" s="14"/>
      <c r="VFU48" s="14"/>
      <c r="VFV48" s="14"/>
      <c r="VFW48" s="14"/>
      <c r="VFX48" s="14"/>
      <c r="VFY48" s="14"/>
      <c r="VFZ48" s="14"/>
      <c r="VGA48" s="14"/>
      <c r="VGB48" s="14"/>
      <c r="VGC48" s="14"/>
      <c r="VGD48" s="14"/>
      <c r="VGE48" s="14"/>
      <c r="VGF48" s="14"/>
      <c r="VGG48" s="14"/>
      <c r="VGH48" s="14"/>
      <c r="VGI48" s="14"/>
      <c r="VGJ48" s="14"/>
      <c r="VGK48" s="14"/>
      <c r="VGL48" s="14"/>
      <c r="VGM48" s="14"/>
      <c r="VGN48" s="14"/>
      <c r="VGO48" s="14"/>
      <c r="VGP48" s="14"/>
      <c r="VGQ48" s="14"/>
      <c r="VGR48" s="14"/>
      <c r="VGS48" s="14"/>
      <c r="VGT48" s="14"/>
      <c r="VGU48" s="14"/>
      <c r="VGV48" s="14"/>
      <c r="VGW48" s="14"/>
      <c r="VGX48" s="14"/>
      <c r="VGY48" s="14"/>
      <c r="VGZ48" s="14"/>
      <c r="VHA48" s="14"/>
      <c r="VHB48" s="14"/>
      <c r="VHC48" s="14"/>
      <c r="VHD48" s="14"/>
      <c r="VHE48" s="14"/>
      <c r="VHF48" s="14"/>
      <c r="VHG48" s="14"/>
      <c r="VHH48" s="14"/>
      <c r="VHI48" s="14"/>
      <c r="VHJ48" s="14"/>
      <c r="VHK48" s="14"/>
      <c r="VHL48" s="14"/>
      <c r="VHM48" s="14"/>
      <c r="VHN48" s="14"/>
      <c r="VHO48" s="14"/>
      <c r="VHP48" s="14"/>
      <c r="VHQ48" s="14"/>
      <c r="VHR48" s="14"/>
      <c r="VHS48" s="14"/>
      <c r="VHT48" s="14"/>
      <c r="VHU48" s="14"/>
      <c r="VHV48" s="14"/>
      <c r="VHW48" s="14"/>
      <c r="VHX48" s="14"/>
      <c r="VHY48" s="14"/>
      <c r="VHZ48" s="14"/>
      <c r="VIA48" s="14"/>
      <c r="VIB48" s="14"/>
      <c r="VIC48" s="14"/>
      <c r="VID48" s="14"/>
      <c r="VIE48" s="14"/>
      <c r="VIF48" s="14"/>
      <c r="VIG48" s="14"/>
      <c r="VIH48" s="14"/>
      <c r="VII48" s="14"/>
      <c r="VIJ48" s="14"/>
      <c r="VIK48" s="14"/>
      <c r="VIL48" s="14"/>
      <c r="VIM48" s="14"/>
      <c r="VIN48" s="14"/>
      <c r="VIO48" s="14"/>
      <c r="VIP48" s="14"/>
      <c r="VIQ48" s="14"/>
      <c r="VIR48" s="14"/>
      <c r="VIS48" s="14"/>
      <c r="VIT48" s="14"/>
      <c r="VIU48" s="14"/>
      <c r="VIV48" s="14"/>
      <c r="VIW48" s="14"/>
      <c r="VIX48" s="14"/>
      <c r="VIY48" s="14"/>
      <c r="VIZ48" s="14"/>
      <c r="VJA48" s="14"/>
      <c r="VJB48" s="14"/>
      <c r="VJC48" s="14"/>
      <c r="VJD48" s="14"/>
      <c r="VJE48" s="14"/>
      <c r="VJF48" s="14"/>
      <c r="VJG48" s="14"/>
      <c r="VJH48" s="14"/>
      <c r="VJI48" s="14"/>
      <c r="VJJ48" s="14"/>
      <c r="VJK48" s="14"/>
      <c r="VJL48" s="14"/>
      <c r="VJM48" s="14"/>
      <c r="VJN48" s="14"/>
      <c r="VJO48" s="14"/>
      <c r="VJP48" s="14"/>
      <c r="VJQ48" s="14"/>
      <c r="VJR48" s="14"/>
      <c r="VJS48" s="14"/>
      <c r="VJT48" s="14"/>
      <c r="VJU48" s="14"/>
      <c r="VJV48" s="14"/>
      <c r="VJW48" s="14"/>
      <c r="VJX48" s="14"/>
      <c r="VJY48" s="14"/>
      <c r="VJZ48" s="14"/>
      <c r="VKA48" s="14"/>
      <c r="VKB48" s="14"/>
      <c r="VKC48" s="14"/>
      <c r="VKD48" s="14"/>
      <c r="VKE48" s="14"/>
      <c r="VKF48" s="14"/>
      <c r="VKG48" s="14"/>
      <c r="VKH48" s="14"/>
      <c r="VKI48" s="14"/>
      <c r="VKJ48" s="14"/>
      <c r="VKK48" s="14"/>
      <c r="VKL48" s="14"/>
      <c r="VKM48" s="14"/>
      <c r="VKN48" s="14"/>
      <c r="VKO48" s="14"/>
      <c r="VKP48" s="14"/>
      <c r="VKQ48" s="14"/>
      <c r="VKR48" s="14"/>
      <c r="VKS48" s="14"/>
      <c r="VKT48" s="14"/>
      <c r="VKU48" s="14"/>
      <c r="VKV48" s="14"/>
      <c r="VKW48" s="14"/>
      <c r="VKX48" s="14"/>
      <c r="VKY48" s="14"/>
      <c r="VKZ48" s="14"/>
      <c r="VLA48" s="14"/>
      <c r="VLB48" s="14"/>
      <c r="VLC48" s="14"/>
      <c r="VLD48" s="14"/>
      <c r="VLE48" s="14"/>
      <c r="VLF48" s="14"/>
      <c r="VLG48" s="14"/>
      <c r="VLH48" s="14"/>
      <c r="VLI48" s="14"/>
      <c r="VLJ48" s="14"/>
      <c r="VLK48" s="14"/>
      <c r="VLL48" s="14"/>
      <c r="VLM48" s="14"/>
      <c r="VLN48" s="14"/>
      <c r="VLO48" s="14"/>
      <c r="VLP48" s="14"/>
      <c r="VLQ48" s="14"/>
      <c r="VLR48" s="14"/>
      <c r="VLS48" s="14"/>
      <c r="VLT48" s="14"/>
      <c r="VLU48" s="14"/>
      <c r="VLV48" s="14"/>
      <c r="VLW48" s="14"/>
      <c r="VLX48" s="14"/>
      <c r="VLY48" s="14"/>
      <c r="VLZ48" s="14"/>
      <c r="VMA48" s="14"/>
      <c r="VMB48" s="14"/>
      <c r="VMC48" s="14"/>
      <c r="VMD48" s="14"/>
      <c r="VME48" s="14"/>
      <c r="VMF48" s="14"/>
      <c r="VMG48" s="14"/>
      <c r="VMH48" s="14"/>
      <c r="VMI48" s="14"/>
      <c r="VMJ48" s="14"/>
      <c r="VMK48" s="14"/>
      <c r="VML48" s="14"/>
      <c r="VMM48" s="14"/>
      <c r="VMN48" s="14"/>
      <c r="VMO48" s="14"/>
      <c r="VMP48" s="14"/>
      <c r="VMQ48" s="14"/>
      <c r="VMR48" s="14"/>
      <c r="VMS48" s="14"/>
      <c r="VMT48" s="14"/>
      <c r="VMU48" s="14"/>
      <c r="VMV48" s="14"/>
      <c r="VMW48" s="14"/>
      <c r="VMX48" s="14"/>
      <c r="VMY48" s="14"/>
      <c r="VMZ48" s="14"/>
      <c r="VNA48" s="14"/>
      <c r="VNB48" s="14"/>
      <c r="VNC48" s="14"/>
      <c r="VND48" s="14"/>
      <c r="VNE48" s="14"/>
      <c r="VNF48" s="14"/>
      <c r="VNG48" s="14"/>
      <c r="VNH48" s="14"/>
      <c r="VNI48" s="14"/>
      <c r="VNJ48" s="14"/>
      <c r="VNK48" s="14"/>
      <c r="VNL48" s="14"/>
      <c r="VNM48" s="14"/>
      <c r="VNN48" s="14"/>
      <c r="VNO48" s="14"/>
      <c r="VNP48" s="14"/>
      <c r="VNQ48" s="14"/>
      <c r="VNR48" s="14"/>
      <c r="VNS48" s="14"/>
      <c r="VNT48" s="14"/>
      <c r="VNU48" s="14"/>
      <c r="VNV48" s="14"/>
      <c r="VNW48" s="14"/>
      <c r="VNX48" s="14"/>
      <c r="VNY48" s="14"/>
      <c r="VNZ48" s="14"/>
      <c r="VOA48" s="14"/>
      <c r="VOB48" s="14"/>
      <c r="VOC48" s="14"/>
      <c r="VOD48" s="14"/>
      <c r="VOE48" s="14"/>
      <c r="VOF48" s="14"/>
      <c r="VOG48" s="14"/>
      <c r="VOH48" s="14"/>
      <c r="VOI48" s="14"/>
      <c r="VOJ48" s="14"/>
      <c r="VOK48" s="14"/>
      <c r="VOL48" s="14"/>
      <c r="VOM48" s="14"/>
      <c r="VON48" s="14"/>
      <c r="VOO48" s="14"/>
      <c r="VOP48" s="14"/>
      <c r="VOQ48" s="14"/>
      <c r="VOR48" s="14"/>
      <c r="VOS48" s="14"/>
      <c r="VOT48" s="14"/>
      <c r="VOU48" s="14"/>
      <c r="VOV48" s="14"/>
      <c r="VOW48" s="14"/>
      <c r="VOX48" s="14"/>
      <c r="VOY48" s="14"/>
      <c r="VOZ48" s="14"/>
      <c r="VPA48" s="14"/>
      <c r="VPB48" s="14"/>
      <c r="VPC48" s="14"/>
      <c r="VPD48" s="14"/>
      <c r="VPE48" s="14"/>
      <c r="VPF48" s="14"/>
      <c r="VPG48" s="14"/>
      <c r="VPH48" s="14"/>
      <c r="VPI48" s="14"/>
      <c r="VPJ48" s="14"/>
      <c r="VPK48" s="14"/>
      <c r="VPL48" s="14"/>
      <c r="VPM48" s="14"/>
      <c r="VPN48" s="14"/>
      <c r="VPO48" s="14"/>
      <c r="VPP48" s="14"/>
      <c r="VPQ48" s="14"/>
      <c r="VPR48" s="14"/>
      <c r="VPS48" s="14"/>
      <c r="VPT48" s="14"/>
      <c r="VPU48" s="14"/>
      <c r="VPV48" s="14"/>
      <c r="VPW48" s="14"/>
      <c r="VPX48" s="14"/>
      <c r="VPY48" s="14"/>
      <c r="VPZ48" s="14"/>
      <c r="VQA48" s="14"/>
      <c r="VQB48" s="14"/>
      <c r="VQC48" s="14"/>
      <c r="VQD48" s="14"/>
      <c r="VQE48" s="14"/>
      <c r="VQF48" s="14"/>
      <c r="VQG48" s="14"/>
      <c r="VQH48" s="14"/>
      <c r="VQI48" s="14"/>
      <c r="VQJ48" s="14"/>
      <c r="VQK48" s="14"/>
      <c r="VQL48" s="14"/>
      <c r="VQM48" s="14"/>
      <c r="VQN48" s="14"/>
      <c r="VQO48" s="14"/>
      <c r="VQP48" s="14"/>
      <c r="VQQ48" s="14"/>
      <c r="VQR48" s="14"/>
      <c r="VQS48" s="14"/>
      <c r="VQT48" s="14"/>
      <c r="VQU48" s="14"/>
      <c r="VQV48" s="14"/>
      <c r="VQW48" s="14"/>
      <c r="VQX48" s="14"/>
      <c r="VQY48" s="14"/>
      <c r="VQZ48" s="14"/>
      <c r="VRA48" s="14"/>
      <c r="VRB48" s="14"/>
      <c r="VRC48" s="14"/>
      <c r="VRD48" s="14"/>
      <c r="VRE48" s="14"/>
      <c r="VRF48" s="14"/>
      <c r="VRG48" s="14"/>
      <c r="VRH48" s="14"/>
      <c r="VRI48" s="14"/>
      <c r="VRJ48" s="14"/>
      <c r="VRK48" s="14"/>
      <c r="VRL48" s="14"/>
      <c r="VRM48" s="14"/>
      <c r="VRN48" s="14"/>
      <c r="VRO48" s="14"/>
      <c r="VRP48" s="14"/>
      <c r="VRQ48" s="14"/>
      <c r="VRR48" s="14"/>
      <c r="VRS48" s="14"/>
      <c r="VRT48" s="14"/>
      <c r="VRU48" s="14"/>
      <c r="VRV48" s="14"/>
      <c r="VRW48" s="14"/>
      <c r="VRX48" s="14"/>
      <c r="VRY48" s="14"/>
      <c r="VRZ48" s="14"/>
      <c r="VSA48" s="14"/>
      <c r="VSB48" s="14"/>
      <c r="VSC48" s="14"/>
      <c r="VSD48" s="14"/>
      <c r="VSE48" s="14"/>
      <c r="VSF48" s="14"/>
      <c r="VSG48" s="14"/>
      <c r="VSH48" s="14"/>
      <c r="VSI48" s="14"/>
      <c r="VSJ48" s="14"/>
      <c r="VSK48" s="14"/>
      <c r="VSL48" s="14"/>
      <c r="VSM48" s="14"/>
      <c r="VSN48" s="14"/>
      <c r="VSO48" s="14"/>
      <c r="VSP48" s="14"/>
      <c r="VSQ48" s="14"/>
      <c r="VSR48" s="14"/>
      <c r="VSS48" s="14"/>
      <c r="VST48" s="14"/>
      <c r="VSU48" s="14"/>
      <c r="VSV48" s="14"/>
      <c r="VSW48" s="14"/>
      <c r="VSX48" s="14"/>
      <c r="VSY48" s="14"/>
      <c r="VSZ48" s="14"/>
      <c r="VTA48" s="14"/>
      <c r="VTB48" s="14"/>
      <c r="VTC48" s="14"/>
      <c r="VTD48" s="14"/>
      <c r="VTE48" s="14"/>
      <c r="VTF48" s="14"/>
      <c r="VTG48" s="14"/>
      <c r="VTH48" s="14"/>
      <c r="VTI48" s="14"/>
      <c r="VTJ48" s="14"/>
      <c r="VTK48" s="14"/>
      <c r="VTL48" s="14"/>
      <c r="VTM48" s="14"/>
      <c r="VTN48" s="14"/>
      <c r="VTO48" s="14"/>
      <c r="VTP48" s="14"/>
      <c r="VTQ48" s="14"/>
      <c r="VTR48" s="14"/>
      <c r="VTS48" s="14"/>
      <c r="VTT48" s="14"/>
      <c r="VTU48" s="14"/>
      <c r="VTV48" s="14"/>
      <c r="VTW48" s="14"/>
      <c r="VTX48" s="14"/>
      <c r="VTY48" s="14"/>
      <c r="VTZ48" s="14"/>
      <c r="VUA48" s="14"/>
      <c r="VUB48" s="14"/>
      <c r="VUC48" s="14"/>
      <c r="VUD48" s="14"/>
      <c r="VUE48" s="14"/>
      <c r="VUF48" s="14"/>
      <c r="VUG48" s="14"/>
      <c r="VUH48" s="14"/>
      <c r="VUI48" s="14"/>
      <c r="VUJ48" s="14"/>
      <c r="VUK48" s="14"/>
      <c r="VUL48" s="14"/>
      <c r="VUM48" s="14"/>
      <c r="VUN48" s="14"/>
      <c r="VUO48" s="14"/>
      <c r="VUP48" s="14"/>
      <c r="VUQ48" s="14"/>
      <c r="VUR48" s="14"/>
      <c r="VUS48" s="14"/>
      <c r="VUT48" s="14"/>
      <c r="VUU48" s="14"/>
      <c r="VUV48" s="14"/>
      <c r="VUW48" s="14"/>
      <c r="VUX48" s="14"/>
      <c r="VUY48" s="14"/>
      <c r="VUZ48" s="14"/>
      <c r="VVA48" s="14"/>
      <c r="VVB48" s="14"/>
      <c r="VVC48" s="14"/>
      <c r="VVD48" s="14"/>
      <c r="VVE48" s="14"/>
      <c r="VVF48" s="14"/>
      <c r="VVG48" s="14"/>
      <c r="VVH48" s="14"/>
      <c r="VVI48" s="14"/>
      <c r="VVJ48" s="14"/>
      <c r="VVK48" s="14"/>
      <c r="VVL48" s="14"/>
      <c r="VVM48" s="14"/>
      <c r="VVN48" s="14"/>
      <c r="VVO48" s="14"/>
      <c r="VVP48" s="14"/>
      <c r="VVQ48" s="14"/>
      <c r="VVR48" s="14"/>
      <c r="VVS48" s="14"/>
      <c r="VVT48" s="14"/>
      <c r="VVU48" s="14"/>
      <c r="VVV48" s="14"/>
      <c r="VVW48" s="14"/>
      <c r="VVX48" s="14"/>
      <c r="VVY48" s="14"/>
      <c r="VVZ48" s="14"/>
      <c r="VWA48" s="14"/>
      <c r="VWB48" s="14"/>
      <c r="VWC48" s="14"/>
      <c r="VWD48" s="14"/>
      <c r="VWE48" s="14"/>
      <c r="VWF48" s="14"/>
      <c r="VWG48" s="14"/>
      <c r="VWH48" s="14"/>
      <c r="VWI48" s="14"/>
      <c r="VWJ48" s="14"/>
      <c r="VWK48" s="14"/>
      <c r="VWL48" s="14"/>
      <c r="VWM48" s="14"/>
      <c r="VWN48" s="14"/>
      <c r="VWO48" s="14"/>
      <c r="VWP48" s="14"/>
      <c r="VWQ48" s="14"/>
      <c r="VWR48" s="14"/>
      <c r="VWS48" s="14"/>
      <c r="VWT48" s="14"/>
      <c r="VWU48" s="14"/>
      <c r="VWV48" s="14"/>
      <c r="VWW48" s="14"/>
      <c r="VWX48" s="14"/>
      <c r="VWY48" s="14"/>
      <c r="VWZ48" s="14"/>
      <c r="VXA48" s="14"/>
      <c r="VXB48" s="14"/>
      <c r="VXC48" s="14"/>
      <c r="VXD48" s="14"/>
      <c r="VXE48" s="14"/>
      <c r="VXF48" s="14"/>
      <c r="VXG48" s="14"/>
      <c r="VXH48" s="14"/>
      <c r="VXI48" s="14"/>
      <c r="VXJ48" s="14"/>
      <c r="VXK48" s="14"/>
      <c r="VXL48" s="14"/>
      <c r="VXM48" s="14"/>
      <c r="VXN48" s="14"/>
      <c r="VXO48" s="14"/>
      <c r="VXP48" s="14"/>
      <c r="VXQ48" s="14"/>
      <c r="VXR48" s="14"/>
      <c r="VXS48" s="14"/>
      <c r="VXT48" s="14"/>
      <c r="VXU48" s="14"/>
      <c r="VXV48" s="14"/>
      <c r="VXW48" s="14"/>
      <c r="VXX48" s="14"/>
      <c r="VXY48" s="14"/>
      <c r="VXZ48" s="14"/>
      <c r="VYA48" s="14"/>
      <c r="VYB48" s="14"/>
      <c r="VYC48" s="14"/>
      <c r="VYD48" s="14"/>
      <c r="VYE48" s="14"/>
      <c r="VYF48" s="14"/>
      <c r="VYG48" s="14"/>
      <c r="VYH48" s="14"/>
      <c r="VYI48" s="14"/>
      <c r="VYJ48" s="14"/>
      <c r="VYK48" s="14"/>
      <c r="VYL48" s="14"/>
      <c r="VYM48" s="14"/>
      <c r="VYN48" s="14"/>
      <c r="VYO48" s="14"/>
      <c r="VYP48" s="14"/>
      <c r="VYQ48" s="14"/>
      <c r="VYR48" s="14"/>
      <c r="VYS48" s="14"/>
      <c r="VYT48" s="14"/>
      <c r="VYU48" s="14"/>
      <c r="VYV48" s="14"/>
      <c r="VYW48" s="14"/>
      <c r="VYX48" s="14"/>
      <c r="VYY48" s="14"/>
      <c r="VYZ48" s="14"/>
      <c r="VZA48" s="14"/>
      <c r="VZB48" s="14"/>
      <c r="VZC48" s="14"/>
      <c r="VZD48" s="14"/>
      <c r="VZE48" s="14"/>
      <c r="VZF48" s="14"/>
      <c r="VZG48" s="14"/>
      <c r="VZH48" s="14"/>
      <c r="VZI48" s="14"/>
      <c r="VZJ48" s="14"/>
      <c r="VZK48" s="14"/>
      <c r="VZL48" s="14"/>
      <c r="VZM48" s="14"/>
      <c r="VZN48" s="14"/>
      <c r="VZO48" s="14"/>
      <c r="VZP48" s="14"/>
      <c r="VZQ48" s="14"/>
      <c r="VZR48" s="14"/>
      <c r="VZS48" s="14"/>
      <c r="VZT48" s="14"/>
      <c r="VZU48" s="14"/>
      <c r="VZV48" s="14"/>
      <c r="VZW48" s="14"/>
      <c r="VZX48" s="14"/>
      <c r="VZY48" s="14"/>
      <c r="VZZ48" s="14"/>
      <c r="WAA48" s="14"/>
      <c r="WAB48" s="14"/>
      <c r="WAC48" s="14"/>
      <c r="WAD48" s="14"/>
      <c r="WAE48" s="14"/>
      <c r="WAF48" s="14"/>
      <c r="WAG48" s="14"/>
      <c r="WAH48" s="14"/>
      <c r="WAI48" s="14"/>
      <c r="WAJ48" s="14"/>
      <c r="WAK48" s="14"/>
      <c r="WAL48" s="14"/>
      <c r="WAM48" s="14"/>
      <c r="WAN48" s="14"/>
      <c r="WAO48" s="14"/>
      <c r="WAP48" s="14"/>
      <c r="WAQ48" s="14"/>
      <c r="WAR48" s="14"/>
      <c r="WAS48" s="14"/>
      <c r="WAT48" s="14"/>
      <c r="WAU48" s="14"/>
      <c r="WAV48" s="14"/>
      <c r="WAW48" s="14"/>
      <c r="WAX48" s="14"/>
      <c r="WAY48" s="14"/>
      <c r="WAZ48" s="14"/>
      <c r="WBA48" s="14"/>
      <c r="WBB48" s="14"/>
      <c r="WBC48" s="14"/>
      <c r="WBD48" s="14"/>
      <c r="WBE48" s="14"/>
      <c r="WBF48" s="14"/>
      <c r="WBG48" s="14"/>
      <c r="WBH48" s="14"/>
      <c r="WBI48" s="14"/>
      <c r="WBJ48" s="14"/>
      <c r="WBK48" s="14"/>
      <c r="WBL48" s="14"/>
      <c r="WBM48" s="14"/>
      <c r="WBN48" s="14"/>
      <c r="WBO48" s="14"/>
      <c r="WBP48" s="14"/>
      <c r="WBQ48" s="14"/>
      <c r="WBR48" s="14"/>
      <c r="WBS48" s="14"/>
      <c r="WBT48" s="14"/>
      <c r="WBU48" s="14"/>
      <c r="WBV48" s="14"/>
      <c r="WBW48" s="14"/>
      <c r="WBX48" s="14"/>
      <c r="WBY48" s="14"/>
      <c r="WBZ48" s="14"/>
      <c r="WCA48" s="14"/>
      <c r="WCB48" s="14"/>
      <c r="WCC48" s="14"/>
      <c r="WCD48" s="14"/>
      <c r="WCE48" s="14"/>
      <c r="WCF48" s="14"/>
      <c r="WCG48" s="14"/>
      <c r="WCH48" s="14"/>
      <c r="WCI48" s="14"/>
      <c r="WCJ48" s="14"/>
      <c r="WCK48" s="14"/>
      <c r="WCL48" s="14"/>
      <c r="WCM48" s="14"/>
      <c r="WCN48" s="14"/>
      <c r="WCO48" s="14"/>
      <c r="WCP48" s="14"/>
      <c r="WCQ48" s="14"/>
      <c r="WCR48" s="14"/>
      <c r="WCS48" s="14"/>
      <c r="WCT48" s="14"/>
      <c r="WCU48" s="14"/>
      <c r="WCV48" s="14"/>
      <c r="WCW48" s="14"/>
      <c r="WCX48" s="14"/>
      <c r="WCY48" s="14"/>
      <c r="WCZ48" s="14"/>
      <c r="WDA48" s="14"/>
      <c r="WDB48" s="14"/>
      <c r="WDC48" s="14"/>
      <c r="WDD48" s="14"/>
      <c r="WDE48" s="14"/>
      <c r="WDF48" s="14"/>
      <c r="WDG48" s="14"/>
      <c r="WDH48" s="14"/>
      <c r="WDI48" s="14"/>
      <c r="WDJ48" s="14"/>
      <c r="WDK48" s="14"/>
      <c r="WDL48" s="14"/>
      <c r="WDM48" s="14"/>
      <c r="WDN48" s="14"/>
      <c r="WDO48" s="14"/>
      <c r="WDP48" s="14"/>
      <c r="WDQ48" s="14"/>
      <c r="WDR48" s="14"/>
      <c r="WDS48" s="14"/>
      <c r="WDT48" s="14"/>
      <c r="WDU48" s="14"/>
      <c r="WDV48" s="14"/>
      <c r="WDW48" s="14"/>
      <c r="WDX48" s="14"/>
      <c r="WDY48" s="14"/>
      <c r="WDZ48" s="14"/>
      <c r="WEA48" s="14"/>
      <c r="WEB48" s="14"/>
      <c r="WEC48" s="14"/>
      <c r="WED48" s="14"/>
      <c r="WEE48" s="14"/>
      <c r="WEF48" s="14"/>
      <c r="WEG48" s="14"/>
      <c r="WEH48" s="14"/>
      <c r="WEI48" s="14"/>
      <c r="WEJ48" s="14"/>
      <c r="WEK48" s="14"/>
      <c r="WEL48" s="14"/>
      <c r="WEM48" s="14"/>
      <c r="WEN48" s="14"/>
      <c r="WEO48" s="14"/>
      <c r="WEP48" s="14"/>
      <c r="WEQ48" s="14"/>
      <c r="WER48" s="14"/>
      <c r="WES48" s="14"/>
      <c r="WET48" s="14"/>
      <c r="WEU48" s="14"/>
      <c r="WEV48" s="14"/>
      <c r="WEW48" s="14"/>
      <c r="WEX48" s="14"/>
      <c r="WEY48" s="14"/>
      <c r="WEZ48" s="14"/>
      <c r="WFA48" s="14"/>
      <c r="WFB48" s="14"/>
      <c r="WFC48" s="14"/>
      <c r="WFD48" s="14"/>
      <c r="WFE48" s="14"/>
      <c r="WFF48" s="14"/>
      <c r="WFG48" s="14"/>
      <c r="WFH48" s="14"/>
      <c r="WFI48" s="14"/>
      <c r="WFJ48" s="14"/>
      <c r="WFK48" s="14"/>
      <c r="WFL48" s="14"/>
      <c r="WFM48" s="14"/>
      <c r="WFN48" s="14"/>
      <c r="WFO48" s="14"/>
      <c r="WFP48" s="14"/>
      <c r="WFQ48" s="14"/>
      <c r="WFR48" s="14"/>
      <c r="WFS48" s="14"/>
      <c r="WFT48" s="14"/>
      <c r="WFU48" s="14"/>
      <c r="WFV48" s="14"/>
      <c r="WFW48" s="14"/>
      <c r="WFX48" s="14"/>
      <c r="WFY48" s="14"/>
      <c r="WFZ48" s="14"/>
      <c r="WGA48" s="14"/>
      <c r="WGB48" s="14"/>
      <c r="WGC48" s="14"/>
      <c r="WGD48" s="14"/>
      <c r="WGE48" s="14"/>
      <c r="WGF48" s="14"/>
      <c r="WGG48" s="14"/>
      <c r="WGH48" s="14"/>
      <c r="WGI48" s="14"/>
      <c r="WGJ48" s="14"/>
      <c r="WGK48" s="14"/>
      <c r="WGL48" s="14"/>
      <c r="WGM48" s="14"/>
      <c r="WGN48" s="14"/>
      <c r="WGO48" s="14"/>
      <c r="WGP48" s="14"/>
      <c r="WGQ48" s="14"/>
      <c r="WGR48" s="14"/>
      <c r="WGS48" s="14"/>
      <c r="WGT48" s="14"/>
      <c r="WGU48" s="14"/>
      <c r="WGV48" s="14"/>
      <c r="WGW48" s="14"/>
      <c r="WGX48" s="14"/>
      <c r="WGY48" s="14"/>
      <c r="WGZ48" s="14"/>
      <c r="WHA48" s="14"/>
      <c r="WHB48" s="14"/>
      <c r="WHC48" s="14"/>
      <c r="WHD48" s="14"/>
      <c r="WHE48" s="14"/>
      <c r="WHF48" s="14"/>
      <c r="WHG48" s="14"/>
      <c r="WHH48" s="14"/>
      <c r="WHI48" s="14"/>
      <c r="WHJ48" s="14"/>
      <c r="WHK48" s="14"/>
      <c r="WHL48" s="14"/>
      <c r="WHM48" s="14"/>
      <c r="WHN48" s="14"/>
      <c r="WHO48" s="14"/>
      <c r="WHP48" s="14"/>
      <c r="WHQ48" s="14"/>
      <c r="WHR48" s="14"/>
      <c r="WHS48" s="14"/>
      <c r="WHT48" s="14"/>
      <c r="WHU48" s="14"/>
      <c r="WHV48" s="14"/>
      <c r="WHW48" s="14"/>
      <c r="WHX48" s="14"/>
      <c r="WHY48" s="14"/>
      <c r="WHZ48" s="14"/>
      <c r="WIA48" s="14"/>
      <c r="WIB48" s="14"/>
      <c r="WIC48" s="14"/>
      <c r="WID48" s="14"/>
      <c r="WIE48" s="14"/>
      <c r="WIF48" s="14"/>
      <c r="WIG48" s="14"/>
      <c r="WIH48" s="14"/>
      <c r="WII48" s="14"/>
      <c r="WIJ48" s="14"/>
      <c r="WIK48" s="14"/>
      <c r="WIL48" s="14"/>
      <c r="WIM48" s="14"/>
      <c r="WIN48" s="14"/>
      <c r="WIO48" s="14"/>
      <c r="WIP48" s="14"/>
      <c r="WIQ48" s="14"/>
      <c r="WIR48" s="14"/>
      <c r="WIS48" s="14"/>
      <c r="WIT48" s="14"/>
      <c r="WIU48" s="14"/>
      <c r="WIV48" s="14"/>
      <c r="WIW48" s="14"/>
      <c r="WIX48" s="14"/>
      <c r="WIY48" s="14"/>
      <c r="WIZ48" s="14"/>
      <c r="WJA48" s="14"/>
      <c r="WJB48" s="14"/>
      <c r="WJC48" s="14"/>
      <c r="WJD48" s="14"/>
      <c r="WJE48" s="14"/>
      <c r="WJF48" s="14"/>
      <c r="WJG48" s="14"/>
      <c r="WJH48" s="14"/>
      <c r="WJI48" s="14"/>
      <c r="WJJ48" s="14"/>
      <c r="WJK48" s="14"/>
      <c r="WJL48" s="14"/>
      <c r="WJM48" s="14"/>
      <c r="WJN48" s="14"/>
      <c r="WJO48" s="14"/>
      <c r="WJP48" s="14"/>
      <c r="WJQ48" s="14"/>
      <c r="WJR48" s="14"/>
      <c r="WJS48" s="14"/>
      <c r="WJT48" s="14"/>
      <c r="WJU48" s="14"/>
      <c r="WJV48" s="14"/>
      <c r="WJW48" s="14"/>
      <c r="WJX48" s="14"/>
      <c r="WJY48" s="14"/>
      <c r="WJZ48" s="14"/>
      <c r="WKA48" s="14"/>
      <c r="WKB48" s="14"/>
      <c r="WKC48" s="14"/>
      <c r="WKD48" s="14"/>
      <c r="WKE48" s="14"/>
      <c r="WKF48" s="14"/>
      <c r="WKG48" s="14"/>
      <c r="WKH48" s="14"/>
      <c r="WKI48" s="14"/>
      <c r="WKJ48" s="14"/>
      <c r="WKK48" s="14"/>
      <c r="WKL48" s="14"/>
      <c r="WKM48" s="14"/>
      <c r="WKN48" s="14"/>
      <c r="WKO48" s="14"/>
      <c r="WKP48" s="14"/>
      <c r="WKQ48" s="14"/>
      <c r="WKR48" s="14"/>
      <c r="WKS48" s="14"/>
      <c r="WKT48" s="14"/>
      <c r="WKU48" s="14"/>
      <c r="WKV48" s="14"/>
      <c r="WKW48" s="14"/>
      <c r="WKX48" s="14"/>
      <c r="WKY48" s="14"/>
      <c r="WKZ48" s="14"/>
      <c r="WLA48" s="14"/>
      <c r="WLB48" s="14"/>
      <c r="WLC48" s="14"/>
      <c r="WLD48" s="14"/>
      <c r="WLE48" s="14"/>
      <c r="WLF48" s="14"/>
      <c r="WLG48" s="14"/>
      <c r="WLH48" s="14"/>
      <c r="WLI48" s="14"/>
      <c r="WLJ48" s="14"/>
      <c r="WLK48" s="14"/>
      <c r="WLL48" s="14"/>
      <c r="WLM48" s="14"/>
      <c r="WLN48" s="14"/>
      <c r="WLO48" s="14"/>
      <c r="WLP48" s="14"/>
      <c r="WLQ48" s="14"/>
      <c r="WLR48" s="14"/>
      <c r="WLS48" s="14"/>
      <c r="WLT48" s="14"/>
      <c r="WLU48" s="14"/>
      <c r="WLV48" s="14"/>
      <c r="WLW48" s="14"/>
      <c r="WLX48" s="14"/>
      <c r="WLY48" s="14"/>
      <c r="WLZ48" s="14"/>
      <c r="WMA48" s="14"/>
      <c r="WMB48" s="14"/>
      <c r="WMC48" s="14"/>
      <c r="WMD48" s="14"/>
      <c r="WME48" s="14"/>
      <c r="WMF48" s="14"/>
      <c r="WMG48" s="14"/>
      <c r="WMH48" s="14"/>
      <c r="WMI48" s="14"/>
      <c r="WMJ48" s="14"/>
      <c r="WMK48" s="14"/>
      <c r="WML48" s="14"/>
      <c r="WMM48" s="14"/>
      <c r="WMN48" s="14"/>
      <c r="WMO48" s="14"/>
      <c r="WMP48" s="14"/>
      <c r="WMQ48" s="14"/>
      <c r="WMR48" s="14"/>
      <c r="WMS48" s="14"/>
      <c r="WMT48" s="14"/>
      <c r="WMU48" s="14"/>
      <c r="WMV48" s="14"/>
      <c r="WMW48" s="14"/>
      <c r="WMX48" s="14"/>
      <c r="WMY48" s="14"/>
      <c r="WMZ48" s="14"/>
      <c r="WNA48" s="14"/>
      <c r="WNB48" s="14"/>
      <c r="WNC48" s="14"/>
      <c r="WND48" s="14"/>
      <c r="WNE48" s="14"/>
      <c r="WNF48" s="14"/>
      <c r="WNG48" s="14"/>
      <c r="WNH48" s="14"/>
      <c r="WNI48" s="14"/>
      <c r="WNJ48" s="14"/>
      <c r="WNK48" s="14"/>
      <c r="WNL48" s="14"/>
      <c r="WNM48" s="14"/>
      <c r="WNN48" s="14"/>
      <c r="WNO48" s="14"/>
      <c r="WNP48" s="14"/>
      <c r="WNQ48" s="14"/>
      <c r="WNR48" s="14"/>
      <c r="WNS48" s="14"/>
      <c r="WNT48" s="14"/>
      <c r="WNU48" s="14"/>
      <c r="WNV48" s="14"/>
      <c r="WNW48" s="14"/>
      <c r="WNX48" s="14"/>
      <c r="WNY48" s="14"/>
      <c r="WNZ48" s="14"/>
      <c r="WOA48" s="14"/>
      <c r="WOB48" s="14"/>
      <c r="WOC48" s="14"/>
      <c r="WOD48" s="14"/>
      <c r="WOE48" s="14"/>
      <c r="WOF48" s="14"/>
      <c r="WOG48" s="14"/>
      <c r="WOH48" s="14"/>
      <c r="WOI48" s="14"/>
      <c r="WOJ48" s="14"/>
      <c r="WOK48" s="14"/>
      <c r="WOL48" s="14"/>
      <c r="WOM48" s="14"/>
      <c r="WON48" s="14"/>
      <c r="WOO48" s="14"/>
      <c r="WOP48" s="14"/>
      <c r="WOQ48" s="14"/>
      <c r="WOR48" s="14"/>
      <c r="WOS48" s="14"/>
      <c r="WOT48" s="14"/>
      <c r="WOU48" s="14"/>
      <c r="WOV48" s="14"/>
      <c r="WOW48" s="14"/>
      <c r="WOX48" s="14"/>
      <c r="WOY48" s="14"/>
      <c r="WOZ48" s="14"/>
      <c r="WPA48" s="14"/>
      <c r="WPB48" s="14"/>
      <c r="WPC48" s="14"/>
      <c r="WPD48" s="14"/>
      <c r="WPE48" s="14"/>
      <c r="WPF48" s="14"/>
      <c r="WPG48" s="14"/>
      <c r="WPH48" s="14"/>
      <c r="WPI48" s="14"/>
      <c r="WPJ48" s="14"/>
      <c r="WPK48" s="14"/>
      <c r="WPL48" s="14"/>
      <c r="WPM48" s="14"/>
      <c r="WPN48" s="14"/>
      <c r="WPO48" s="14"/>
      <c r="WPP48" s="14"/>
      <c r="WPQ48" s="14"/>
      <c r="WPR48" s="14"/>
      <c r="WPS48" s="14"/>
      <c r="WPT48" s="14"/>
      <c r="WPU48" s="14"/>
      <c r="WPV48" s="14"/>
      <c r="WPW48" s="14"/>
      <c r="WPX48" s="14"/>
      <c r="WPY48" s="14"/>
      <c r="WPZ48" s="14"/>
      <c r="WQA48" s="14"/>
      <c r="WQB48" s="14"/>
      <c r="WQC48" s="14"/>
      <c r="WQD48" s="14"/>
      <c r="WQE48" s="14"/>
      <c r="WQF48" s="14"/>
      <c r="WQG48" s="14"/>
      <c r="WQH48" s="14"/>
      <c r="WQI48" s="14"/>
      <c r="WQJ48" s="14"/>
      <c r="WQK48" s="14"/>
      <c r="WQL48" s="14"/>
      <c r="WQM48" s="14"/>
      <c r="WQN48" s="14"/>
      <c r="WQO48" s="14"/>
      <c r="WQP48" s="14"/>
      <c r="WQQ48" s="14"/>
      <c r="WQR48" s="14"/>
      <c r="WQS48" s="14"/>
      <c r="WQT48" s="14"/>
      <c r="WQU48" s="14"/>
      <c r="WQV48" s="14"/>
      <c r="WQW48" s="14"/>
      <c r="WQX48" s="14"/>
      <c r="WQY48" s="14"/>
      <c r="WQZ48" s="14"/>
      <c r="WRA48" s="14"/>
      <c r="WRB48" s="14"/>
      <c r="WRC48" s="14"/>
      <c r="WRD48" s="14"/>
      <c r="WRE48" s="14"/>
      <c r="WRF48" s="14"/>
      <c r="WRG48" s="14"/>
      <c r="WRH48" s="14"/>
      <c r="WRI48" s="14"/>
      <c r="WRJ48" s="14"/>
      <c r="WRK48" s="14"/>
      <c r="WRL48" s="14"/>
      <c r="WRM48" s="14"/>
      <c r="WRN48" s="14"/>
      <c r="WRO48" s="14"/>
      <c r="WRP48" s="14"/>
      <c r="WRQ48" s="14"/>
      <c r="WRR48" s="14"/>
      <c r="WRS48" s="14"/>
      <c r="WRT48" s="14"/>
      <c r="WRU48" s="14"/>
      <c r="WRV48" s="14"/>
      <c r="WRW48" s="14"/>
      <c r="WRX48" s="14"/>
      <c r="WRY48" s="14"/>
      <c r="WRZ48" s="14"/>
      <c r="WSA48" s="14"/>
      <c r="WSB48" s="14"/>
      <c r="WSC48" s="14"/>
      <c r="WSD48" s="14"/>
      <c r="WSE48" s="14"/>
      <c r="WSF48" s="14"/>
      <c r="WSG48" s="14"/>
      <c r="WSH48" s="14"/>
      <c r="WSI48" s="14"/>
      <c r="WSJ48" s="14"/>
      <c r="WSK48" s="14"/>
      <c r="WSL48" s="14"/>
      <c r="WSM48" s="14"/>
      <c r="WSN48" s="14"/>
      <c r="WSO48" s="14"/>
      <c r="WSP48" s="14"/>
      <c r="WSQ48" s="14"/>
      <c r="WSR48" s="14"/>
      <c r="WSS48" s="14"/>
      <c r="WST48" s="14"/>
      <c r="WSU48" s="14"/>
      <c r="WSV48" s="14"/>
      <c r="WSW48" s="14"/>
      <c r="WSX48" s="14"/>
      <c r="WSY48" s="14"/>
      <c r="WSZ48" s="14"/>
      <c r="WTA48" s="14"/>
      <c r="WTB48" s="14"/>
      <c r="WTC48" s="14"/>
      <c r="WTD48" s="14"/>
      <c r="WTE48" s="14"/>
      <c r="WTF48" s="14"/>
      <c r="WTG48" s="14"/>
      <c r="WTH48" s="14"/>
      <c r="WTI48" s="14"/>
      <c r="WTJ48" s="14"/>
      <c r="WTK48" s="14"/>
      <c r="WTL48" s="14"/>
      <c r="WTM48" s="14"/>
      <c r="WTN48" s="14"/>
      <c r="WTO48" s="14"/>
      <c r="WTP48" s="14"/>
      <c r="WTQ48" s="14"/>
      <c r="WTR48" s="14"/>
      <c r="WTS48" s="14"/>
      <c r="WTT48" s="14"/>
      <c r="WTU48" s="14"/>
      <c r="WTV48" s="14"/>
      <c r="WTW48" s="14"/>
      <c r="WTX48" s="14"/>
      <c r="WTY48" s="14"/>
      <c r="WTZ48" s="14"/>
      <c r="WUA48" s="14"/>
      <c r="WUB48" s="14"/>
      <c r="WUC48" s="14"/>
      <c r="WUD48" s="14"/>
      <c r="WUE48" s="14"/>
      <c r="WUF48" s="14"/>
      <c r="WUG48" s="14"/>
      <c r="WUH48" s="14"/>
      <c r="WUI48" s="14"/>
      <c r="WUJ48" s="14"/>
      <c r="WUK48" s="14"/>
      <c r="WUL48" s="14"/>
      <c r="WUM48" s="14"/>
      <c r="WUN48" s="14"/>
      <c r="WUO48" s="14"/>
      <c r="WUP48" s="14"/>
      <c r="WUQ48" s="14"/>
      <c r="WUR48" s="14"/>
      <c r="WUS48" s="14"/>
      <c r="WUT48" s="14"/>
      <c r="WUU48" s="14"/>
      <c r="WUV48" s="14"/>
      <c r="WUW48" s="14"/>
      <c r="WUX48" s="14"/>
      <c r="WUY48" s="14"/>
      <c r="WUZ48" s="14"/>
      <c r="WVA48" s="14"/>
      <c r="WVB48" s="14"/>
      <c r="WVC48" s="14"/>
      <c r="WVD48" s="14"/>
      <c r="WVE48" s="14"/>
      <c r="WVF48" s="14"/>
      <c r="WVG48" s="14"/>
      <c r="WVH48" s="14"/>
      <c r="WVI48" s="14"/>
      <c r="WVJ48" s="14"/>
      <c r="WVK48" s="14"/>
      <c r="WVL48" s="14"/>
      <c r="WVM48" s="14"/>
      <c r="WVN48" s="14"/>
      <c r="WVO48" s="14"/>
      <c r="WVP48" s="14"/>
      <c r="WVQ48" s="14"/>
      <c r="WVR48" s="14"/>
      <c r="WVS48" s="14"/>
      <c r="WVT48" s="14"/>
      <c r="WVU48" s="14"/>
      <c r="WVV48" s="14"/>
      <c r="WVW48" s="14"/>
      <c r="WVX48" s="14"/>
      <c r="WVY48" s="14"/>
      <c r="WVZ48" s="14"/>
      <c r="WWA48" s="14"/>
      <c r="WWB48" s="14"/>
      <c r="WWC48" s="14"/>
      <c r="WWD48" s="14"/>
      <c r="WWE48" s="14"/>
      <c r="WWF48" s="14"/>
      <c r="WWG48" s="14"/>
      <c r="WWH48" s="14"/>
      <c r="WWI48" s="14"/>
      <c r="WWJ48" s="14"/>
      <c r="WWK48" s="14"/>
      <c r="WWL48" s="14"/>
      <c r="WWM48" s="14"/>
      <c r="WWN48" s="14"/>
      <c r="WWO48" s="14"/>
      <c r="WWP48" s="14"/>
      <c r="WWQ48" s="14"/>
      <c r="WWR48" s="14"/>
      <c r="WWS48" s="14"/>
      <c r="WWT48" s="14"/>
      <c r="WWU48" s="14"/>
      <c r="WWV48" s="14"/>
      <c r="WWW48" s="14"/>
      <c r="WWX48" s="14"/>
      <c r="WWY48" s="14"/>
      <c r="WWZ48" s="14"/>
      <c r="WXA48" s="14"/>
      <c r="WXB48" s="14"/>
      <c r="WXC48" s="14"/>
      <c r="WXD48" s="14"/>
      <c r="WXE48" s="14"/>
      <c r="WXF48" s="14"/>
      <c r="WXG48" s="14"/>
      <c r="WXH48" s="14"/>
      <c r="WXI48" s="14"/>
      <c r="WXJ48" s="14"/>
      <c r="WXK48" s="14"/>
      <c r="WXL48" s="14"/>
      <c r="WXM48" s="14"/>
      <c r="WXN48" s="14"/>
      <c r="WXO48" s="14"/>
      <c r="WXP48" s="14"/>
      <c r="WXQ48" s="14"/>
      <c r="WXR48" s="14"/>
      <c r="WXS48" s="14"/>
      <c r="WXT48" s="14"/>
      <c r="WXU48" s="14"/>
      <c r="WXV48" s="14"/>
      <c r="WXW48" s="14"/>
      <c r="WXX48" s="14"/>
      <c r="WXY48" s="14"/>
      <c r="WXZ48" s="14"/>
      <c r="WYA48" s="14"/>
      <c r="WYB48" s="14"/>
      <c r="WYC48" s="14"/>
      <c r="WYD48" s="14"/>
      <c r="WYE48" s="14"/>
      <c r="WYF48" s="14"/>
      <c r="WYG48" s="14"/>
      <c r="WYH48" s="14"/>
      <c r="WYI48" s="14"/>
      <c r="WYJ48" s="14"/>
      <c r="WYK48" s="14"/>
      <c r="WYL48" s="14"/>
      <c r="WYM48" s="14"/>
      <c r="WYN48" s="14"/>
      <c r="WYO48" s="14"/>
      <c r="WYP48" s="14"/>
      <c r="WYQ48" s="14"/>
      <c r="WYR48" s="14"/>
      <c r="WYS48" s="14"/>
      <c r="WYT48" s="14"/>
      <c r="WYU48" s="14"/>
      <c r="WYV48" s="14"/>
      <c r="WYW48" s="14"/>
      <c r="WYX48" s="14"/>
      <c r="WYY48" s="14"/>
      <c r="WYZ48" s="14"/>
      <c r="WZA48" s="14"/>
      <c r="WZB48" s="14"/>
      <c r="WZC48" s="14"/>
      <c r="WZD48" s="14"/>
      <c r="WZE48" s="14"/>
      <c r="WZF48" s="14"/>
      <c r="WZG48" s="14"/>
      <c r="WZH48" s="14"/>
      <c r="WZI48" s="14"/>
      <c r="WZJ48" s="14"/>
      <c r="WZK48" s="14"/>
      <c r="WZL48" s="14"/>
      <c r="WZM48" s="14"/>
      <c r="WZN48" s="14"/>
      <c r="WZO48" s="14"/>
      <c r="WZP48" s="14"/>
      <c r="WZQ48" s="14"/>
      <c r="WZR48" s="14"/>
      <c r="WZS48" s="14"/>
      <c r="WZT48" s="14"/>
      <c r="WZU48" s="14"/>
      <c r="WZV48" s="14"/>
      <c r="WZW48" s="14"/>
      <c r="WZX48" s="14"/>
      <c r="WZY48" s="14"/>
      <c r="WZZ48" s="14"/>
      <c r="XAA48" s="14"/>
      <c r="XAB48" s="14"/>
      <c r="XAC48" s="14"/>
      <c r="XAD48" s="14"/>
      <c r="XAE48" s="14"/>
      <c r="XAF48" s="14"/>
      <c r="XAG48" s="14"/>
      <c r="XAH48" s="14"/>
      <c r="XAI48" s="14"/>
      <c r="XAJ48" s="14"/>
      <c r="XAK48" s="14"/>
      <c r="XAL48" s="14"/>
      <c r="XAM48" s="14"/>
      <c r="XAN48" s="14"/>
      <c r="XAO48" s="14"/>
      <c r="XAP48" s="14"/>
      <c r="XAQ48" s="14"/>
      <c r="XAR48" s="14"/>
      <c r="XAS48" s="14"/>
      <c r="XAT48" s="14"/>
      <c r="XAU48" s="14"/>
      <c r="XAV48" s="14"/>
      <c r="XAW48" s="14"/>
      <c r="XAX48" s="14"/>
      <c r="XAY48" s="14"/>
      <c r="XAZ48" s="14"/>
      <c r="XBA48" s="14"/>
      <c r="XBB48" s="14"/>
      <c r="XBC48" s="14"/>
      <c r="XBD48" s="14"/>
      <c r="XBE48" s="14"/>
      <c r="XBF48" s="14"/>
      <c r="XBG48" s="14"/>
      <c r="XBH48" s="14"/>
      <c r="XBI48" s="14"/>
      <c r="XBJ48" s="14"/>
      <c r="XBK48" s="14"/>
      <c r="XBL48" s="14"/>
      <c r="XBM48" s="14"/>
      <c r="XBN48" s="14"/>
      <c r="XBO48" s="14"/>
      <c r="XBP48" s="14"/>
      <c r="XBQ48" s="14"/>
      <c r="XBR48" s="14"/>
      <c r="XBS48" s="14"/>
      <c r="XBT48" s="14"/>
      <c r="XBU48" s="14"/>
      <c r="XBV48" s="14"/>
      <c r="XBW48" s="14"/>
      <c r="XBX48" s="14"/>
      <c r="XBY48" s="14"/>
      <c r="XBZ48" s="14"/>
      <c r="XCA48" s="14"/>
      <c r="XCB48" s="14"/>
      <c r="XCC48" s="14"/>
      <c r="XCD48" s="14"/>
      <c r="XCE48" s="14"/>
      <c r="XCF48" s="14"/>
      <c r="XCG48" s="14"/>
      <c r="XCH48" s="14"/>
      <c r="XCI48" s="14"/>
      <c r="XCJ48" s="14"/>
      <c r="XCK48" s="14"/>
      <c r="XCL48" s="14"/>
      <c r="XCM48" s="14"/>
      <c r="XCN48" s="14"/>
      <c r="XCO48" s="14"/>
      <c r="XCP48" s="14"/>
      <c r="XCQ48" s="14"/>
      <c r="XCR48" s="14"/>
      <c r="XCS48" s="14"/>
      <c r="XCT48" s="14"/>
      <c r="XCU48" s="14"/>
      <c r="XCV48" s="14"/>
      <c r="XCW48" s="14"/>
      <c r="XCX48" s="14"/>
      <c r="XCY48" s="14"/>
      <c r="XCZ48" s="14"/>
      <c r="XDA48" s="14"/>
      <c r="XDB48" s="14"/>
      <c r="XDC48" s="14"/>
      <c r="XDD48" s="14"/>
      <c r="XDE48" s="14"/>
      <c r="XDF48" s="14"/>
      <c r="XDG48" s="14"/>
      <c r="XDH48" s="14"/>
      <c r="XDI48" s="14"/>
      <c r="XDJ48" s="14"/>
      <c r="XDK48" s="14"/>
      <c r="XDL48" s="14"/>
      <c r="XDM48" s="14"/>
      <c r="XDN48" s="14"/>
      <c r="XDO48" s="14"/>
      <c r="XDP48" s="14"/>
      <c r="XDQ48" s="14"/>
      <c r="XDR48" s="14"/>
      <c r="XDS48" s="14"/>
      <c r="XDT48" s="14"/>
      <c r="XDU48" s="14"/>
      <c r="XDV48" s="14"/>
      <c r="XDW48" s="14"/>
      <c r="XDX48" s="14"/>
      <c r="XDY48" s="14"/>
      <c r="XDZ48" s="14"/>
      <c r="XEA48" s="14"/>
      <c r="XEB48" s="14"/>
      <c r="XEC48" s="14"/>
      <c r="XED48" s="14"/>
      <c r="XEE48" s="14"/>
      <c r="XEF48" s="14"/>
      <c r="XEG48" s="14"/>
      <c r="XEH48" s="14"/>
      <c r="XEI48" s="14"/>
      <c r="XEJ48" s="14"/>
      <c r="XEK48" s="14"/>
      <c r="XEL48" s="14"/>
      <c r="XEM48" s="14"/>
      <c r="XEN48" s="14"/>
      <c r="XEO48" s="14"/>
      <c r="XEP48" s="14"/>
      <c r="XEQ48" s="14"/>
      <c r="XER48" s="14"/>
      <c r="XES48" s="14"/>
      <c r="XET48" s="14"/>
      <c r="XEU48" s="14"/>
      <c r="XEV48" s="14"/>
      <c r="XEW48" s="14"/>
      <c r="XEX48" s="14"/>
      <c r="XEY48" s="14"/>
      <c r="XEZ48" s="14"/>
      <c r="XFA48" s="14"/>
      <c r="XFB48" s="14"/>
      <c r="XFC48" s="14"/>
      <c r="XFD48" s="14"/>
    </row>
    <row r="49" spans="1:6">
      <c r="A49" s="133"/>
      <c r="B49" s="133"/>
      <c r="C49" s="133"/>
      <c r="D49" s="133"/>
      <c r="E49" s="133"/>
      <c r="F49" s="133"/>
    </row>
  </sheetData>
  <mergeCells count="2">
    <mergeCell ref="A1:B1"/>
    <mergeCell ref="A48:F49"/>
  </mergeCells>
  <printOptions horizontalCentered="1"/>
  <pageMargins left="0.748031496062992" right="0.748031496062992" top="0.984251968503937" bottom="0.984251968503937" header="0.511811023622047" footer="0.511811023622047"/>
  <pageSetup paperSize="9" scale="72"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F27" sqref="F27"/>
    </sheetView>
  </sheetViews>
  <sheetFormatPr defaultColWidth="9" defaultRowHeight="13.5" outlineLevelRow="6" outlineLevelCol="5"/>
  <cols>
    <col min="1" max="1" width="22.375" customWidth="1"/>
    <col min="2" max="6" width="13" customWidth="1"/>
  </cols>
  <sheetData>
    <row r="1" ht="39.75" customHeight="1" spans="1:6">
      <c r="A1" s="79" t="s">
        <v>1557</v>
      </c>
      <c r="B1" s="111"/>
      <c r="C1" s="111"/>
      <c r="D1" s="111"/>
      <c r="E1" s="111"/>
      <c r="F1" s="111"/>
    </row>
    <row r="2" ht="16.5" customHeight="1" spans="1:6">
      <c r="A2" s="112"/>
      <c r="B2" s="113"/>
      <c r="C2" s="114" t="s">
        <v>1</v>
      </c>
      <c r="D2" s="2"/>
      <c r="E2" s="115"/>
      <c r="F2" s="116" t="s">
        <v>2</v>
      </c>
    </row>
    <row r="3" s="110" customFormat="1" ht="31.5" customHeight="1" spans="1:6">
      <c r="A3" s="117" t="s">
        <v>1558</v>
      </c>
      <c r="B3" s="117" t="s">
        <v>4</v>
      </c>
      <c r="C3" s="118" t="s">
        <v>1559</v>
      </c>
      <c r="D3" s="119" t="s">
        <v>6</v>
      </c>
      <c r="E3" s="117" t="s">
        <v>7</v>
      </c>
      <c r="F3" s="118" t="s">
        <v>8</v>
      </c>
    </row>
    <row r="4" s="110" customFormat="1" ht="27" customHeight="1" spans="1:6">
      <c r="A4" s="120" t="s">
        <v>1225</v>
      </c>
      <c r="B4" s="117">
        <v>0</v>
      </c>
      <c r="C4" s="117">
        <v>0</v>
      </c>
      <c r="D4" s="117">
        <v>0</v>
      </c>
      <c r="E4" s="117">
        <v>0</v>
      </c>
      <c r="F4" s="117">
        <v>0</v>
      </c>
    </row>
    <row r="5" s="110" customFormat="1" ht="27" customHeight="1" spans="1:6">
      <c r="A5" s="120"/>
      <c r="B5" s="117"/>
      <c r="C5" s="117"/>
      <c r="D5" s="117"/>
      <c r="E5" s="117"/>
      <c r="F5" s="117"/>
    </row>
    <row r="6" s="110" customFormat="1" ht="27" customHeight="1" spans="1:6">
      <c r="A6" s="117" t="s">
        <v>1560</v>
      </c>
      <c r="B6" s="117">
        <v>0</v>
      </c>
      <c r="C6" s="117">
        <v>0</v>
      </c>
      <c r="D6" s="117">
        <v>0</v>
      </c>
      <c r="E6" s="117">
        <v>0</v>
      </c>
      <c r="F6" s="117">
        <v>0</v>
      </c>
    </row>
    <row r="7" ht="15" customHeight="1" spans="1:1">
      <c r="A7" t="s">
        <v>1561</v>
      </c>
    </row>
  </sheetData>
  <mergeCells count="1">
    <mergeCell ref="A1:F1"/>
  </mergeCells>
  <printOptions horizontalCentered="1"/>
  <pageMargins left="0.748031496062992" right="0.748031496062992" top="0.984251968503937" bottom="0.984251968503937" header="0.511811023622047" footer="0.511811023622047"/>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I17" sqref="I17"/>
    </sheetView>
  </sheetViews>
  <sheetFormatPr defaultColWidth="6.75" defaultRowHeight="23.1" customHeight="1" outlineLevelCol="3"/>
  <cols>
    <col min="1" max="1" width="26.125" style="14" customWidth="1"/>
    <col min="2" max="2" width="11.875" style="104" customWidth="1"/>
    <col min="3" max="4" width="13.875" style="104" customWidth="1"/>
    <col min="5" max="195" width="6.75" style="14"/>
    <col min="196" max="196" width="37.125" style="14" customWidth="1"/>
    <col min="197" max="197" width="12.125" style="14" customWidth="1"/>
    <col min="198" max="198" width="11.375" style="14" customWidth="1"/>
    <col min="199" max="199" width="10.875" style="14" customWidth="1"/>
    <col min="200" max="255" width="6.75" style="14" hidden="1" customWidth="1"/>
    <col min="256" max="451" width="6.75" style="14"/>
    <col min="452" max="452" width="37.125" style="14" customWidth="1"/>
    <col min="453" max="453" width="12.125" style="14" customWidth="1"/>
    <col min="454" max="454" width="11.375" style="14" customWidth="1"/>
    <col min="455" max="455" width="10.875" style="14" customWidth="1"/>
    <col min="456" max="511" width="6.75" style="14" hidden="1" customWidth="1"/>
    <col min="512" max="707" width="6.75" style="14"/>
    <col min="708" max="708" width="37.125" style="14" customWidth="1"/>
    <col min="709" max="709" width="12.125" style="14" customWidth="1"/>
    <col min="710" max="710" width="11.375" style="14" customWidth="1"/>
    <col min="711" max="711" width="10.875" style="14" customWidth="1"/>
    <col min="712" max="767" width="6.75" style="14" hidden="1" customWidth="1"/>
    <col min="768" max="963" width="6.75" style="14"/>
    <col min="964" max="964" width="37.125" style="14" customWidth="1"/>
    <col min="965" max="965" width="12.125" style="14" customWidth="1"/>
    <col min="966" max="966" width="11.375" style="14" customWidth="1"/>
    <col min="967" max="967" width="10.875" style="14" customWidth="1"/>
    <col min="968" max="1023" width="6.75" style="14" hidden="1" customWidth="1"/>
    <col min="1024" max="1219" width="6.75" style="14"/>
    <col min="1220" max="1220" width="37.125" style="14" customWidth="1"/>
    <col min="1221" max="1221" width="12.125" style="14" customWidth="1"/>
    <col min="1222" max="1222" width="11.375" style="14" customWidth="1"/>
    <col min="1223" max="1223" width="10.875" style="14" customWidth="1"/>
    <col min="1224" max="1279" width="6.75" style="14" hidden="1" customWidth="1"/>
    <col min="1280" max="1475" width="6.75" style="14"/>
    <col min="1476" max="1476" width="37.125" style="14" customWidth="1"/>
    <col min="1477" max="1477" width="12.125" style="14" customWidth="1"/>
    <col min="1478" max="1478" width="11.375" style="14" customWidth="1"/>
    <col min="1479" max="1479" width="10.875" style="14" customWidth="1"/>
    <col min="1480" max="1535" width="6.75" style="14" hidden="1" customWidth="1"/>
    <col min="1536" max="1731" width="6.75" style="14"/>
    <col min="1732" max="1732" width="37.125" style="14" customWidth="1"/>
    <col min="1733" max="1733" width="12.125" style="14" customWidth="1"/>
    <col min="1734" max="1734" width="11.375" style="14" customWidth="1"/>
    <col min="1735" max="1735" width="10.875" style="14" customWidth="1"/>
    <col min="1736" max="1791" width="6.75" style="14" hidden="1" customWidth="1"/>
    <col min="1792" max="1987" width="6.75" style="14"/>
    <col min="1988" max="1988" width="37.125" style="14" customWidth="1"/>
    <col min="1989" max="1989" width="12.125" style="14" customWidth="1"/>
    <col min="1990" max="1990" width="11.375" style="14" customWidth="1"/>
    <col min="1991" max="1991" width="10.875" style="14" customWidth="1"/>
    <col min="1992" max="2047" width="6.75" style="14" hidden="1" customWidth="1"/>
    <col min="2048" max="2243" width="6.75" style="14"/>
    <col min="2244" max="2244" width="37.125" style="14" customWidth="1"/>
    <col min="2245" max="2245" width="12.125" style="14" customWidth="1"/>
    <col min="2246" max="2246" width="11.375" style="14" customWidth="1"/>
    <col min="2247" max="2247" width="10.875" style="14" customWidth="1"/>
    <col min="2248" max="2303" width="6.75" style="14" hidden="1" customWidth="1"/>
    <col min="2304" max="2499" width="6.75" style="14"/>
    <col min="2500" max="2500" width="37.125" style="14" customWidth="1"/>
    <col min="2501" max="2501" width="12.125" style="14" customWidth="1"/>
    <col min="2502" max="2502" width="11.375" style="14" customWidth="1"/>
    <col min="2503" max="2503" width="10.875" style="14" customWidth="1"/>
    <col min="2504" max="2559" width="6.75" style="14" hidden="1" customWidth="1"/>
    <col min="2560" max="2755" width="6.75" style="14"/>
    <col min="2756" max="2756" width="37.125" style="14" customWidth="1"/>
    <col min="2757" max="2757" width="12.125" style="14" customWidth="1"/>
    <col min="2758" max="2758" width="11.375" style="14" customWidth="1"/>
    <col min="2759" max="2759" width="10.875" style="14" customWidth="1"/>
    <col min="2760" max="2815" width="6.75" style="14" hidden="1" customWidth="1"/>
    <col min="2816" max="3011" width="6.75" style="14"/>
    <col min="3012" max="3012" width="37.125" style="14" customWidth="1"/>
    <col min="3013" max="3013" width="12.125" style="14" customWidth="1"/>
    <col min="3014" max="3014" width="11.375" style="14" customWidth="1"/>
    <col min="3015" max="3015" width="10.875" style="14" customWidth="1"/>
    <col min="3016" max="3071" width="6.75" style="14" hidden="1" customWidth="1"/>
    <col min="3072" max="3267" width="6.75" style="14"/>
    <col min="3268" max="3268" width="37.125" style="14" customWidth="1"/>
    <col min="3269" max="3269" width="12.125" style="14" customWidth="1"/>
    <col min="3270" max="3270" width="11.375" style="14" customWidth="1"/>
    <col min="3271" max="3271" width="10.875" style="14" customWidth="1"/>
    <col min="3272" max="3327" width="6.75" style="14" hidden="1" customWidth="1"/>
    <col min="3328" max="3523" width="6.75" style="14"/>
    <col min="3524" max="3524" width="37.125" style="14" customWidth="1"/>
    <col min="3525" max="3525" width="12.125" style="14" customWidth="1"/>
    <col min="3526" max="3526" width="11.375" style="14" customWidth="1"/>
    <col min="3527" max="3527" width="10.875" style="14" customWidth="1"/>
    <col min="3528" max="3583" width="6.75" style="14" hidden="1" customWidth="1"/>
    <col min="3584" max="3779" width="6.75" style="14"/>
    <col min="3780" max="3780" width="37.125" style="14" customWidth="1"/>
    <col min="3781" max="3781" width="12.125" style="14" customWidth="1"/>
    <col min="3782" max="3782" width="11.375" style="14" customWidth="1"/>
    <col min="3783" max="3783" width="10.875" style="14" customWidth="1"/>
    <col min="3784" max="3839" width="6.75" style="14" hidden="1" customWidth="1"/>
    <col min="3840" max="4035" width="6.75" style="14"/>
    <col min="4036" max="4036" width="37.125" style="14" customWidth="1"/>
    <col min="4037" max="4037" width="12.125" style="14" customWidth="1"/>
    <col min="4038" max="4038" width="11.375" style="14" customWidth="1"/>
    <col min="4039" max="4039" width="10.875" style="14" customWidth="1"/>
    <col min="4040" max="4095" width="6.75" style="14" hidden="1" customWidth="1"/>
    <col min="4096" max="4291" width="6.75" style="14"/>
    <col min="4292" max="4292" width="37.125" style="14" customWidth="1"/>
    <col min="4293" max="4293" width="12.125" style="14" customWidth="1"/>
    <col min="4294" max="4294" width="11.375" style="14" customWidth="1"/>
    <col min="4295" max="4295" width="10.875" style="14" customWidth="1"/>
    <col min="4296" max="4351" width="6.75" style="14" hidden="1" customWidth="1"/>
    <col min="4352" max="4547" width="6.75" style="14"/>
    <col min="4548" max="4548" width="37.125" style="14" customWidth="1"/>
    <col min="4549" max="4549" width="12.125" style="14" customWidth="1"/>
    <col min="4550" max="4550" width="11.375" style="14" customWidth="1"/>
    <col min="4551" max="4551" width="10.875" style="14" customWidth="1"/>
    <col min="4552" max="4607" width="6.75" style="14" hidden="1" customWidth="1"/>
    <col min="4608" max="4803" width="6.75" style="14"/>
    <col min="4804" max="4804" width="37.125" style="14" customWidth="1"/>
    <col min="4805" max="4805" width="12.125" style="14" customWidth="1"/>
    <col min="4806" max="4806" width="11.375" style="14" customWidth="1"/>
    <col min="4807" max="4807" width="10.875" style="14" customWidth="1"/>
    <col min="4808" max="4863" width="6.75" style="14" hidden="1" customWidth="1"/>
    <col min="4864" max="5059" width="6.75" style="14"/>
    <col min="5060" max="5060" width="37.125" style="14" customWidth="1"/>
    <col min="5061" max="5061" width="12.125" style="14" customWidth="1"/>
    <col min="5062" max="5062" width="11.375" style="14" customWidth="1"/>
    <col min="5063" max="5063" width="10.875" style="14" customWidth="1"/>
    <col min="5064" max="5119" width="6.75" style="14" hidden="1" customWidth="1"/>
    <col min="5120" max="5315" width="6.75" style="14"/>
    <col min="5316" max="5316" width="37.125" style="14" customWidth="1"/>
    <col min="5317" max="5317" width="12.125" style="14" customWidth="1"/>
    <col min="5318" max="5318" width="11.375" style="14" customWidth="1"/>
    <col min="5319" max="5319" width="10.875" style="14" customWidth="1"/>
    <col min="5320" max="5375" width="6.75" style="14" hidden="1" customWidth="1"/>
    <col min="5376" max="5571" width="6.75" style="14"/>
    <col min="5572" max="5572" width="37.125" style="14" customWidth="1"/>
    <col min="5573" max="5573" width="12.125" style="14" customWidth="1"/>
    <col min="5574" max="5574" width="11.375" style="14" customWidth="1"/>
    <col min="5575" max="5575" width="10.875" style="14" customWidth="1"/>
    <col min="5576" max="5631" width="6.75" style="14" hidden="1" customWidth="1"/>
    <col min="5632" max="5827" width="6.75" style="14"/>
    <col min="5828" max="5828" width="37.125" style="14" customWidth="1"/>
    <col min="5829" max="5829" width="12.125" style="14" customWidth="1"/>
    <col min="5830" max="5830" width="11.375" style="14" customWidth="1"/>
    <col min="5831" max="5831" width="10.875" style="14" customWidth="1"/>
    <col min="5832" max="5887" width="6.75" style="14" hidden="1" customWidth="1"/>
    <col min="5888" max="6083" width="6.75" style="14"/>
    <col min="6084" max="6084" width="37.125" style="14" customWidth="1"/>
    <col min="6085" max="6085" width="12.125" style="14" customWidth="1"/>
    <col min="6086" max="6086" width="11.375" style="14" customWidth="1"/>
    <col min="6087" max="6087" width="10.875" style="14" customWidth="1"/>
    <col min="6088" max="6143" width="6.75" style="14" hidden="1" customWidth="1"/>
    <col min="6144" max="6339" width="6.75" style="14"/>
    <col min="6340" max="6340" width="37.125" style="14" customWidth="1"/>
    <col min="6341" max="6341" width="12.125" style="14" customWidth="1"/>
    <col min="6342" max="6342" width="11.375" style="14" customWidth="1"/>
    <col min="6343" max="6343" width="10.875" style="14" customWidth="1"/>
    <col min="6344" max="6399" width="6.75" style="14" hidden="1" customWidth="1"/>
    <col min="6400" max="6595" width="6.75" style="14"/>
    <col min="6596" max="6596" width="37.125" style="14" customWidth="1"/>
    <col min="6597" max="6597" width="12.125" style="14" customWidth="1"/>
    <col min="6598" max="6598" width="11.375" style="14" customWidth="1"/>
    <col min="6599" max="6599" width="10.875" style="14" customWidth="1"/>
    <col min="6600" max="6655" width="6.75" style="14" hidden="1" customWidth="1"/>
    <col min="6656" max="6851" width="6.75" style="14"/>
    <col min="6852" max="6852" width="37.125" style="14" customWidth="1"/>
    <col min="6853" max="6853" width="12.125" style="14" customWidth="1"/>
    <col min="6854" max="6854" width="11.375" style="14" customWidth="1"/>
    <col min="6855" max="6855" width="10.875" style="14" customWidth="1"/>
    <col min="6856" max="6911" width="6.75" style="14" hidden="1" customWidth="1"/>
    <col min="6912" max="7107" width="6.75" style="14"/>
    <col min="7108" max="7108" width="37.125" style="14" customWidth="1"/>
    <col min="7109" max="7109" width="12.125" style="14" customWidth="1"/>
    <col min="7110" max="7110" width="11.375" style="14" customWidth="1"/>
    <col min="7111" max="7111" width="10.875" style="14" customWidth="1"/>
    <col min="7112" max="7167" width="6.75" style="14" hidden="1" customWidth="1"/>
    <col min="7168" max="7363" width="6.75" style="14"/>
    <col min="7364" max="7364" width="37.125" style="14" customWidth="1"/>
    <col min="7365" max="7365" width="12.125" style="14" customWidth="1"/>
    <col min="7366" max="7366" width="11.375" style="14" customWidth="1"/>
    <col min="7367" max="7367" width="10.875" style="14" customWidth="1"/>
    <col min="7368" max="7423" width="6.75" style="14" hidden="1" customWidth="1"/>
    <col min="7424" max="7619" width="6.75" style="14"/>
    <col min="7620" max="7620" width="37.125" style="14" customWidth="1"/>
    <col min="7621" max="7621" width="12.125" style="14" customWidth="1"/>
    <col min="7622" max="7622" width="11.375" style="14" customWidth="1"/>
    <col min="7623" max="7623" width="10.875" style="14" customWidth="1"/>
    <col min="7624" max="7679" width="6.75" style="14" hidden="1" customWidth="1"/>
    <col min="7680" max="7875" width="6.75" style="14"/>
    <col min="7876" max="7876" width="37.125" style="14" customWidth="1"/>
    <col min="7877" max="7877" width="12.125" style="14" customWidth="1"/>
    <col min="7878" max="7878" width="11.375" style="14" customWidth="1"/>
    <col min="7879" max="7879" width="10.875" style="14" customWidth="1"/>
    <col min="7880" max="7935" width="6.75" style="14" hidden="1" customWidth="1"/>
    <col min="7936" max="8131" width="6.75" style="14"/>
    <col min="8132" max="8132" width="37.125" style="14" customWidth="1"/>
    <col min="8133" max="8133" width="12.125" style="14" customWidth="1"/>
    <col min="8134" max="8134" width="11.375" style="14" customWidth="1"/>
    <col min="8135" max="8135" width="10.875" style="14" customWidth="1"/>
    <col min="8136" max="8191" width="6.75" style="14" hidden="1" customWidth="1"/>
    <col min="8192" max="8387" width="6.75" style="14"/>
    <col min="8388" max="8388" width="37.125" style="14" customWidth="1"/>
    <col min="8389" max="8389" width="12.125" style="14" customWidth="1"/>
    <col min="8390" max="8390" width="11.375" style="14" customWidth="1"/>
    <col min="8391" max="8391" width="10.875" style="14" customWidth="1"/>
    <col min="8392" max="8447" width="6.75" style="14" hidden="1" customWidth="1"/>
    <col min="8448" max="8643" width="6.75" style="14"/>
    <col min="8644" max="8644" width="37.125" style="14" customWidth="1"/>
    <col min="8645" max="8645" width="12.125" style="14" customWidth="1"/>
    <col min="8646" max="8646" width="11.375" style="14" customWidth="1"/>
    <col min="8647" max="8647" width="10.875" style="14" customWidth="1"/>
    <col min="8648" max="8703" width="6.75" style="14" hidden="1" customWidth="1"/>
    <col min="8704" max="8899" width="6.75" style="14"/>
    <col min="8900" max="8900" width="37.125" style="14" customWidth="1"/>
    <col min="8901" max="8901" width="12.125" style="14" customWidth="1"/>
    <col min="8902" max="8902" width="11.375" style="14" customWidth="1"/>
    <col min="8903" max="8903" width="10.875" style="14" customWidth="1"/>
    <col min="8904" max="8959" width="6.75" style="14" hidden="1" customWidth="1"/>
    <col min="8960" max="9155" width="6.75" style="14"/>
    <col min="9156" max="9156" width="37.125" style="14" customWidth="1"/>
    <col min="9157" max="9157" width="12.125" style="14" customWidth="1"/>
    <col min="9158" max="9158" width="11.375" style="14" customWidth="1"/>
    <col min="9159" max="9159" width="10.875" style="14" customWidth="1"/>
    <col min="9160" max="9215" width="6.75" style="14" hidden="1" customWidth="1"/>
    <col min="9216" max="9411" width="6.75" style="14"/>
    <col min="9412" max="9412" width="37.125" style="14" customWidth="1"/>
    <col min="9413" max="9413" width="12.125" style="14" customWidth="1"/>
    <col min="9414" max="9414" width="11.375" style="14" customWidth="1"/>
    <col min="9415" max="9415" width="10.875" style="14" customWidth="1"/>
    <col min="9416" max="9471" width="6.75" style="14" hidden="1" customWidth="1"/>
    <col min="9472" max="9667" width="6.75" style="14"/>
    <col min="9668" max="9668" width="37.125" style="14" customWidth="1"/>
    <col min="9669" max="9669" width="12.125" style="14" customWidth="1"/>
    <col min="9670" max="9670" width="11.375" style="14" customWidth="1"/>
    <col min="9671" max="9671" width="10.875" style="14" customWidth="1"/>
    <col min="9672" max="9727" width="6.75" style="14" hidden="1" customWidth="1"/>
    <col min="9728" max="9923" width="6.75" style="14"/>
    <col min="9924" max="9924" width="37.125" style="14" customWidth="1"/>
    <col min="9925" max="9925" width="12.125" style="14" customWidth="1"/>
    <col min="9926" max="9926" width="11.375" style="14" customWidth="1"/>
    <col min="9927" max="9927" width="10.875" style="14" customWidth="1"/>
    <col min="9928" max="9983" width="6.75" style="14" hidden="1" customWidth="1"/>
    <col min="9984" max="10179" width="6.75" style="14"/>
    <col min="10180" max="10180" width="37.125" style="14" customWidth="1"/>
    <col min="10181" max="10181" width="12.125" style="14" customWidth="1"/>
    <col min="10182" max="10182" width="11.375" style="14" customWidth="1"/>
    <col min="10183" max="10183" width="10.875" style="14" customWidth="1"/>
    <col min="10184" max="10239" width="6.75" style="14" hidden="1" customWidth="1"/>
    <col min="10240" max="10435" width="6.75" style="14"/>
    <col min="10436" max="10436" width="37.125" style="14" customWidth="1"/>
    <col min="10437" max="10437" width="12.125" style="14" customWidth="1"/>
    <col min="10438" max="10438" width="11.375" style="14" customWidth="1"/>
    <col min="10439" max="10439" width="10.875" style="14" customWidth="1"/>
    <col min="10440" max="10495" width="6.75" style="14" hidden="1" customWidth="1"/>
    <col min="10496" max="10691" width="6.75" style="14"/>
    <col min="10692" max="10692" width="37.125" style="14" customWidth="1"/>
    <col min="10693" max="10693" width="12.125" style="14" customWidth="1"/>
    <col min="10694" max="10694" width="11.375" style="14" customWidth="1"/>
    <col min="10695" max="10695" width="10.875" style="14" customWidth="1"/>
    <col min="10696" max="10751" width="6.75" style="14" hidden="1" customWidth="1"/>
    <col min="10752" max="10947" width="6.75" style="14"/>
    <col min="10948" max="10948" width="37.125" style="14" customWidth="1"/>
    <col min="10949" max="10949" width="12.125" style="14" customWidth="1"/>
    <col min="10950" max="10950" width="11.375" style="14" customWidth="1"/>
    <col min="10951" max="10951" width="10.875" style="14" customWidth="1"/>
    <col min="10952" max="11007" width="6.75" style="14" hidden="1" customWidth="1"/>
    <col min="11008" max="11203" width="6.75" style="14"/>
    <col min="11204" max="11204" width="37.125" style="14" customWidth="1"/>
    <col min="11205" max="11205" width="12.125" style="14" customWidth="1"/>
    <col min="11206" max="11206" width="11.375" style="14" customWidth="1"/>
    <col min="11207" max="11207" width="10.875" style="14" customWidth="1"/>
    <col min="11208" max="11263" width="6.75" style="14" hidden="1" customWidth="1"/>
    <col min="11264" max="11459" width="6.75" style="14"/>
    <col min="11460" max="11460" width="37.125" style="14" customWidth="1"/>
    <col min="11461" max="11461" width="12.125" style="14" customWidth="1"/>
    <col min="11462" max="11462" width="11.375" style="14" customWidth="1"/>
    <col min="11463" max="11463" width="10.875" style="14" customWidth="1"/>
    <col min="11464" max="11519" width="6.75" style="14" hidden="1" customWidth="1"/>
    <col min="11520" max="11715" width="6.75" style="14"/>
    <col min="11716" max="11716" width="37.125" style="14" customWidth="1"/>
    <col min="11717" max="11717" width="12.125" style="14" customWidth="1"/>
    <col min="11718" max="11718" width="11.375" style="14" customWidth="1"/>
    <col min="11719" max="11719" width="10.875" style="14" customWidth="1"/>
    <col min="11720" max="11775" width="6.75" style="14" hidden="1" customWidth="1"/>
    <col min="11776" max="11971" width="6.75" style="14"/>
    <col min="11972" max="11972" width="37.125" style="14" customWidth="1"/>
    <col min="11973" max="11973" width="12.125" style="14" customWidth="1"/>
    <col min="11974" max="11974" width="11.375" style="14" customWidth="1"/>
    <col min="11975" max="11975" width="10.875" style="14" customWidth="1"/>
    <col min="11976" max="12031" width="6.75" style="14" hidden="1" customWidth="1"/>
    <col min="12032" max="12227" width="6.75" style="14"/>
    <col min="12228" max="12228" width="37.125" style="14" customWidth="1"/>
    <col min="12229" max="12229" width="12.125" style="14" customWidth="1"/>
    <col min="12230" max="12230" width="11.375" style="14" customWidth="1"/>
    <col min="12231" max="12231" width="10.875" style="14" customWidth="1"/>
    <col min="12232" max="12287" width="6.75" style="14" hidden="1" customWidth="1"/>
    <col min="12288" max="12483" width="6.75" style="14"/>
    <col min="12484" max="12484" width="37.125" style="14" customWidth="1"/>
    <col min="12485" max="12485" width="12.125" style="14" customWidth="1"/>
    <col min="12486" max="12486" width="11.375" style="14" customWidth="1"/>
    <col min="12487" max="12487" width="10.875" style="14" customWidth="1"/>
    <col min="12488" max="12543" width="6.75" style="14" hidden="1" customWidth="1"/>
    <col min="12544" max="12739" width="6.75" style="14"/>
    <col min="12740" max="12740" width="37.125" style="14" customWidth="1"/>
    <col min="12741" max="12741" width="12.125" style="14" customWidth="1"/>
    <col min="12742" max="12742" width="11.375" style="14" customWidth="1"/>
    <col min="12743" max="12743" width="10.875" style="14" customWidth="1"/>
    <col min="12744" max="12799" width="6.75" style="14" hidden="1" customWidth="1"/>
    <col min="12800" max="12995" width="6.75" style="14"/>
    <col min="12996" max="12996" width="37.125" style="14" customWidth="1"/>
    <col min="12997" max="12997" width="12.125" style="14" customWidth="1"/>
    <col min="12998" max="12998" width="11.375" style="14" customWidth="1"/>
    <col min="12999" max="12999" width="10.875" style="14" customWidth="1"/>
    <col min="13000" max="13055" width="6.75" style="14" hidden="1" customWidth="1"/>
    <col min="13056" max="13251" width="6.75" style="14"/>
    <col min="13252" max="13252" width="37.125" style="14" customWidth="1"/>
    <col min="13253" max="13253" width="12.125" style="14" customWidth="1"/>
    <col min="13254" max="13254" width="11.375" style="14" customWidth="1"/>
    <col min="13255" max="13255" width="10.875" style="14" customWidth="1"/>
    <col min="13256" max="13311" width="6.75" style="14" hidden="1" customWidth="1"/>
    <col min="13312" max="13507" width="6.75" style="14"/>
    <col min="13508" max="13508" width="37.125" style="14" customWidth="1"/>
    <col min="13509" max="13509" width="12.125" style="14" customWidth="1"/>
    <col min="13510" max="13510" width="11.375" style="14" customWidth="1"/>
    <col min="13511" max="13511" width="10.875" style="14" customWidth="1"/>
    <col min="13512" max="13567" width="6.75" style="14" hidden="1" customWidth="1"/>
    <col min="13568" max="13763" width="6.75" style="14"/>
    <col min="13764" max="13764" width="37.125" style="14" customWidth="1"/>
    <col min="13765" max="13765" width="12.125" style="14" customWidth="1"/>
    <col min="13766" max="13766" width="11.375" style="14" customWidth="1"/>
    <col min="13767" max="13767" width="10.875" style="14" customWidth="1"/>
    <col min="13768" max="13823" width="6.75" style="14" hidden="1" customWidth="1"/>
    <col min="13824" max="14019" width="6.75" style="14"/>
    <col min="14020" max="14020" width="37.125" style="14" customWidth="1"/>
    <col min="14021" max="14021" width="12.125" style="14" customWidth="1"/>
    <col min="14022" max="14022" width="11.375" style="14" customWidth="1"/>
    <col min="14023" max="14023" width="10.875" style="14" customWidth="1"/>
    <col min="14024" max="14079" width="6.75" style="14" hidden="1" customWidth="1"/>
    <col min="14080" max="14275" width="6.75" style="14"/>
    <col min="14276" max="14276" width="37.125" style="14" customWidth="1"/>
    <col min="14277" max="14277" width="12.125" style="14" customWidth="1"/>
    <col min="14278" max="14278" width="11.375" style="14" customWidth="1"/>
    <col min="14279" max="14279" width="10.875" style="14" customWidth="1"/>
    <col min="14280" max="14335" width="6.75" style="14" hidden="1" customWidth="1"/>
    <col min="14336" max="14531" width="6.75" style="14"/>
    <col min="14532" max="14532" width="37.125" style="14" customWidth="1"/>
    <col min="14533" max="14533" width="12.125" style="14" customWidth="1"/>
    <col min="14534" max="14534" width="11.375" style="14" customWidth="1"/>
    <col min="14535" max="14535" width="10.875" style="14" customWidth="1"/>
    <col min="14536" max="14591" width="6.75" style="14" hidden="1" customWidth="1"/>
    <col min="14592" max="14787" width="6.75" style="14"/>
    <col min="14788" max="14788" width="37.125" style="14" customWidth="1"/>
    <col min="14789" max="14789" width="12.125" style="14" customWidth="1"/>
    <col min="14790" max="14790" width="11.375" style="14" customWidth="1"/>
    <col min="14791" max="14791" width="10.875" style="14" customWidth="1"/>
    <col min="14792" max="14847" width="6.75" style="14" hidden="1" customWidth="1"/>
    <col min="14848" max="15043" width="6.75" style="14"/>
    <col min="15044" max="15044" width="37.125" style="14" customWidth="1"/>
    <col min="15045" max="15045" width="12.125" style="14" customWidth="1"/>
    <col min="15046" max="15046" width="11.375" style="14" customWidth="1"/>
    <col min="15047" max="15047" width="10.875" style="14" customWidth="1"/>
    <col min="15048" max="15103" width="6.75" style="14" hidden="1" customWidth="1"/>
    <col min="15104" max="15299" width="6.75" style="14"/>
    <col min="15300" max="15300" width="37.125" style="14" customWidth="1"/>
    <col min="15301" max="15301" width="12.125" style="14" customWidth="1"/>
    <col min="15302" max="15302" width="11.375" style="14" customWidth="1"/>
    <col min="15303" max="15303" width="10.875" style="14" customWidth="1"/>
    <col min="15304" max="15359" width="6.75" style="14" hidden="1" customWidth="1"/>
    <col min="15360" max="15555" width="6.75" style="14"/>
    <col min="15556" max="15556" width="37.125" style="14" customWidth="1"/>
    <col min="15557" max="15557" width="12.125" style="14" customWidth="1"/>
    <col min="15558" max="15558" width="11.375" style="14" customWidth="1"/>
    <col min="15559" max="15559" width="10.875" style="14" customWidth="1"/>
    <col min="15560" max="15615" width="6.75" style="14" hidden="1" customWidth="1"/>
    <col min="15616" max="15811" width="6.75" style="14"/>
    <col min="15812" max="15812" width="37.125" style="14" customWidth="1"/>
    <col min="15813" max="15813" width="12.125" style="14" customWidth="1"/>
    <col min="15814" max="15814" width="11.375" style="14" customWidth="1"/>
    <col min="15815" max="15815" width="10.875" style="14" customWidth="1"/>
    <col min="15816" max="15871" width="6.75" style="14" hidden="1" customWidth="1"/>
    <col min="15872" max="16067" width="6.75" style="14"/>
    <col min="16068" max="16068" width="37.125" style="14" customWidth="1"/>
    <col min="16069" max="16069" width="12.125" style="14" customWidth="1"/>
    <col min="16070" max="16070" width="11.375" style="14" customWidth="1"/>
    <col min="16071" max="16071" width="10.875" style="14" customWidth="1"/>
    <col min="16072" max="16127" width="6.75" style="14" hidden="1" customWidth="1"/>
    <col min="16128" max="16375" width="6.75" style="14"/>
    <col min="16376" max="16383" width="7" style="14" customWidth="1"/>
    <col min="16384" max="16384" width="6.75" style="14"/>
  </cols>
  <sheetData>
    <row r="1" ht="35.1" customHeight="1" spans="1:4">
      <c r="A1" s="95" t="s">
        <v>1562</v>
      </c>
      <c r="B1" s="96"/>
      <c r="C1" s="96"/>
      <c r="D1" s="96"/>
    </row>
    <row r="2" s="50" customFormat="1" customHeight="1" spans="1:4">
      <c r="A2" s="97" t="s">
        <v>1563</v>
      </c>
      <c r="B2" s="97" t="s">
        <v>1130</v>
      </c>
      <c r="C2" s="97" t="s">
        <v>5</v>
      </c>
      <c r="D2" s="97" t="s">
        <v>112</v>
      </c>
    </row>
    <row r="3" customHeight="1" spans="1:4">
      <c r="A3" s="98" t="s">
        <v>1564</v>
      </c>
      <c r="B3" s="106"/>
      <c r="C3" s="108"/>
      <c r="D3" s="108"/>
    </row>
    <row r="4" customHeight="1" spans="1:4">
      <c r="A4" s="98" t="s">
        <v>1565</v>
      </c>
      <c r="B4" s="106"/>
      <c r="C4" s="108"/>
      <c r="D4" s="108"/>
    </row>
    <row r="5" customHeight="1" spans="1:4">
      <c r="A5" s="98" t="s">
        <v>1566</v>
      </c>
      <c r="B5" s="106"/>
      <c r="C5" s="108"/>
      <c r="D5" s="108"/>
    </row>
    <row r="6" customHeight="1" spans="1:4">
      <c r="A6" s="98" t="s">
        <v>1567</v>
      </c>
      <c r="B6" s="106"/>
      <c r="C6" s="108"/>
      <c r="D6" s="108"/>
    </row>
    <row r="7" customHeight="1" spans="1:4">
      <c r="A7" s="98" t="s">
        <v>1568</v>
      </c>
      <c r="B7" s="106">
        <v>1204</v>
      </c>
      <c r="C7" s="108">
        <v>1069</v>
      </c>
      <c r="D7" s="108">
        <v>1068</v>
      </c>
    </row>
    <row r="8" s="50" customFormat="1" customHeight="1" spans="1:4">
      <c r="A8" s="97" t="s">
        <v>1569</v>
      </c>
      <c r="B8" s="97"/>
      <c r="C8" s="97"/>
      <c r="D8" s="97">
        <v>1068</v>
      </c>
    </row>
    <row r="9" customHeight="1" spans="1:4">
      <c r="A9" s="98" t="s">
        <v>1133</v>
      </c>
      <c r="B9" s="106"/>
      <c r="C9" s="108"/>
      <c r="D9" s="108">
        <v>189</v>
      </c>
    </row>
    <row r="10" customHeight="1" spans="1:4">
      <c r="A10" s="98" t="s">
        <v>1570</v>
      </c>
      <c r="B10" s="106"/>
      <c r="C10" s="108"/>
      <c r="D10" s="108">
        <v>204</v>
      </c>
    </row>
    <row r="11" customHeight="1" spans="1:4">
      <c r="A11" s="98" t="s">
        <v>1571</v>
      </c>
      <c r="B11" s="106"/>
      <c r="C11" s="108"/>
      <c r="D11" s="108"/>
    </row>
    <row r="12" customHeight="1" spans="1:4">
      <c r="A12" s="98"/>
      <c r="B12" s="106"/>
      <c r="C12" s="108"/>
      <c r="D12" s="108"/>
    </row>
    <row r="13" customHeight="1" spans="1:4">
      <c r="A13" s="98"/>
      <c r="B13" s="106"/>
      <c r="C13" s="108"/>
      <c r="D13" s="108"/>
    </row>
    <row r="14" customHeight="1" spans="1:4">
      <c r="A14" s="98"/>
      <c r="B14" s="106"/>
      <c r="C14" s="108"/>
      <c r="D14" s="108"/>
    </row>
    <row r="15" s="50" customFormat="1" customHeight="1" spans="1:4">
      <c r="A15" s="97" t="s">
        <v>1572</v>
      </c>
      <c r="B15" s="97"/>
      <c r="C15" s="97"/>
      <c r="D15" s="97">
        <f t="shared" ref="D15" si="0">D8+D9+D10+D11</f>
        <v>1461</v>
      </c>
    </row>
    <row r="16" customHeight="1" spans="1:4">
      <c r="A16" s="91"/>
      <c r="B16" s="109"/>
      <c r="C16" s="109"/>
      <c r="D16" s="109"/>
    </row>
  </sheetData>
  <mergeCells count="2">
    <mergeCell ref="A1:D1"/>
    <mergeCell ref="A16:D16"/>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18" sqref="D18"/>
    </sheetView>
  </sheetViews>
  <sheetFormatPr defaultColWidth="6.75" defaultRowHeight="23.1" customHeight="1" outlineLevelCol="3"/>
  <cols>
    <col min="1" max="1" width="42.5" style="14" customWidth="1"/>
    <col min="2" max="2" width="11.875" style="14" customWidth="1"/>
    <col min="3" max="4" width="13.875" style="14" customWidth="1"/>
    <col min="5" max="195" width="6.75" style="14"/>
    <col min="196" max="196" width="37.125" style="14" customWidth="1"/>
    <col min="197" max="197" width="12.125" style="14" customWidth="1"/>
    <col min="198" max="198" width="11.375" style="14" customWidth="1"/>
    <col min="199" max="199" width="10.875" style="14" customWidth="1"/>
    <col min="200" max="255" width="6.75" style="14" hidden="1" customWidth="1"/>
    <col min="256" max="451" width="6.75" style="14"/>
    <col min="452" max="452" width="37.125" style="14" customWidth="1"/>
    <col min="453" max="453" width="12.125" style="14" customWidth="1"/>
    <col min="454" max="454" width="11.375" style="14" customWidth="1"/>
    <col min="455" max="455" width="10.875" style="14" customWidth="1"/>
    <col min="456" max="511" width="6.75" style="14" hidden="1" customWidth="1"/>
    <col min="512" max="707" width="6.75" style="14"/>
    <col min="708" max="708" width="37.125" style="14" customWidth="1"/>
    <col min="709" max="709" width="12.125" style="14" customWidth="1"/>
    <col min="710" max="710" width="11.375" style="14" customWidth="1"/>
    <col min="711" max="711" width="10.875" style="14" customWidth="1"/>
    <col min="712" max="767" width="6.75" style="14" hidden="1" customWidth="1"/>
    <col min="768" max="963" width="6.75" style="14"/>
    <col min="964" max="964" width="37.125" style="14" customWidth="1"/>
    <col min="965" max="965" width="12.125" style="14" customWidth="1"/>
    <col min="966" max="966" width="11.375" style="14" customWidth="1"/>
    <col min="967" max="967" width="10.875" style="14" customWidth="1"/>
    <col min="968" max="1023" width="6.75" style="14" hidden="1" customWidth="1"/>
    <col min="1024" max="1219" width="6.75" style="14"/>
    <col min="1220" max="1220" width="37.125" style="14" customWidth="1"/>
    <col min="1221" max="1221" width="12.125" style="14" customWidth="1"/>
    <col min="1222" max="1222" width="11.375" style="14" customWidth="1"/>
    <col min="1223" max="1223" width="10.875" style="14" customWidth="1"/>
    <col min="1224" max="1279" width="6.75" style="14" hidden="1" customWidth="1"/>
    <col min="1280" max="1475" width="6.75" style="14"/>
    <col min="1476" max="1476" width="37.125" style="14" customWidth="1"/>
    <col min="1477" max="1477" width="12.125" style="14" customWidth="1"/>
    <col min="1478" max="1478" width="11.375" style="14" customWidth="1"/>
    <col min="1479" max="1479" width="10.875" style="14" customWidth="1"/>
    <col min="1480" max="1535" width="6.75" style="14" hidden="1" customWidth="1"/>
    <col min="1536" max="1731" width="6.75" style="14"/>
    <col min="1732" max="1732" width="37.125" style="14" customWidth="1"/>
    <col min="1733" max="1733" width="12.125" style="14" customWidth="1"/>
    <col min="1734" max="1734" width="11.375" style="14" customWidth="1"/>
    <col min="1735" max="1735" width="10.875" style="14" customWidth="1"/>
    <col min="1736" max="1791" width="6.75" style="14" hidden="1" customWidth="1"/>
    <col min="1792" max="1987" width="6.75" style="14"/>
    <col min="1988" max="1988" width="37.125" style="14" customWidth="1"/>
    <col min="1989" max="1989" width="12.125" style="14" customWidth="1"/>
    <col min="1990" max="1990" width="11.375" style="14" customWidth="1"/>
    <col min="1991" max="1991" width="10.875" style="14" customWidth="1"/>
    <col min="1992" max="2047" width="6.75" style="14" hidden="1" customWidth="1"/>
    <col min="2048" max="2243" width="6.75" style="14"/>
    <col min="2244" max="2244" width="37.125" style="14" customWidth="1"/>
    <col min="2245" max="2245" width="12.125" style="14" customWidth="1"/>
    <col min="2246" max="2246" width="11.375" style="14" customWidth="1"/>
    <col min="2247" max="2247" width="10.875" style="14" customWidth="1"/>
    <col min="2248" max="2303" width="6.75" style="14" hidden="1" customWidth="1"/>
    <col min="2304" max="2499" width="6.75" style="14"/>
    <col min="2500" max="2500" width="37.125" style="14" customWidth="1"/>
    <col min="2501" max="2501" width="12.125" style="14" customWidth="1"/>
    <col min="2502" max="2502" width="11.375" style="14" customWidth="1"/>
    <col min="2503" max="2503" width="10.875" style="14" customWidth="1"/>
    <col min="2504" max="2559" width="6.75" style="14" hidden="1" customWidth="1"/>
    <col min="2560" max="2755" width="6.75" style="14"/>
    <col min="2756" max="2756" width="37.125" style="14" customWidth="1"/>
    <col min="2757" max="2757" width="12.125" style="14" customWidth="1"/>
    <col min="2758" max="2758" width="11.375" style="14" customWidth="1"/>
    <col min="2759" max="2759" width="10.875" style="14" customWidth="1"/>
    <col min="2760" max="2815" width="6.75" style="14" hidden="1" customWidth="1"/>
    <col min="2816" max="3011" width="6.75" style="14"/>
    <col min="3012" max="3012" width="37.125" style="14" customWidth="1"/>
    <col min="3013" max="3013" width="12.125" style="14" customWidth="1"/>
    <col min="3014" max="3014" width="11.375" style="14" customWidth="1"/>
    <col min="3015" max="3015" width="10.875" style="14" customWidth="1"/>
    <col min="3016" max="3071" width="6.75" style="14" hidden="1" customWidth="1"/>
    <col min="3072" max="3267" width="6.75" style="14"/>
    <col min="3268" max="3268" width="37.125" style="14" customWidth="1"/>
    <col min="3269" max="3269" width="12.125" style="14" customWidth="1"/>
    <col min="3270" max="3270" width="11.375" style="14" customWidth="1"/>
    <col min="3271" max="3271" width="10.875" style="14" customWidth="1"/>
    <col min="3272" max="3327" width="6.75" style="14" hidden="1" customWidth="1"/>
    <col min="3328" max="3523" width="6.75" style="14"/>
    <col min="3524" max="3524" width="37.125" style="14" customWidth="1"/>
    <col min="3525" max="3525" width="12.125" style="14" customWidth="1"/>
    <col min="3526" max="3526" width="11.375" style="14" customWidth="1"/>
    <col min="3527" max="3527" width="10.875" style="14" customWidth="1"/>
    <col min="3528" max="3583" width="6.75" style="14" hidden="1" customWidth="1"/>
    <col min="3584" max="3779" width="6.75" style="14"/>
    <col min="3780" max="3780" width="37.125" style="14" customWidth="1"/>
    <col min="3781" max="3781" width="12.125" style="14" customWidth="1"/>
    <col min="3782" max="3782" width="11.375" style="14" customWidth="1"/>
    <col min="3783" max="3783" width="10.875" style="14" customWidth="1"/>
    <col min="3784" max="3839" width="6.75" style="14" hidden="1" customWidth="1"/>
    <col min="3840" max="4035" width="6.75" style="14"/>
    <col min="4036" max="4036" width="37.125" style="14" customWidth="1"/>
    <col min="4037" max="4037" width="12.125" style="14" customWidth="1"/>
    <col min="4038" max="4038" width="11.375" style="14" customWidth="1"/>
    <col min="4039" max="4039" width="10.875" style="14" customWidth="1"/>
    <col min="4040" max="4095" width="6.75" style="14" hidden="1" customWidth="1"/>
    <col min="4096" max="4291" width="6.75" style="14"/>
    <col min="4292" max="4292" width="37.125" style="14" customWidth="1"/>
    <col min="4293" max="4293" width="12.125" style="14" customWidth="1"/>
    <col min="4294" max="4294" width="11.375" style="14" customWidth="1"/>
    <col min="4295" max="4295" width="10.875" style="14" customWidth="1"/>
    <col min="4296" max="4351" width="6.75" style="14" hidden="1" customWidth="1"/>
    <col min="4352" max="4547" width="6.75" style="14"/>
    <col min="4548" max="4548" width="37.125" style="14" customWidth="1"/>
    <col min="4549" max="4549" width="12.125" style="14" customWidth="1"/>
    <col min="4550" max="4550" width="11.375" style="14" customWidth="1"/>
    <col min="4551" max="4551" width="10.875" style="14" customWidth="1"/>
    <col min="4552" max="4607" width="6.75" style="14" hidden="1" customWidth="1"/>
    <col min="4608" max="4803" width="6.75" style="14"/>
    <col min="4804" max="4804" width="37.125" style="14" customWidth="1"/>
    <col min="4805" max="4805" width="12.125" style="14" customWidth="1"/>
    <col min="4806" max="4806" width="11.375" style="14" customWidth="1"/>
    <col min="4807" max="4807" width="10.875" style="14" customWidth="1"/>
    <col min="4808" max="4863" width="6.75" style="14" hidden="1" customWidth="1"/>
    <col min="4864" max="5059" width="6.75" style="14"/>
    <col min="5060" max="5060" width="37.125" style="14" customWidth="1"/>
    <col min="5061" max="5061" width="12.125" style="14" customWidth="1"/>
    <col min="5062" max="5062" width="11.375" style="14" customWidth="1"/>
    <col min="5063" max="5063" width="10.875" style="14" customWidth="1"/>
    <col min="5064" max="5119" width="6.75" style="14" hidden="1" customWidth="1"/>
    <col min="5120" max="5315" width="6.75" style="14"/>
    <col min="5316" max="5316" width="37.125" style="14" customWidth="1"/>
    <col min="5317" max="5317" width="12.125" style="14" customWidth="1"/>
    <col min="5318" max="5318" width="11.375" style="14" customWidth="1"/>
    <col min="5319" max="5319" width="10.875" style="14" customWidth="1"/>
    <col min="5320" max="5375" width="6.75" style="14" hidden="1" customWidth="1"/>
    <col min="5376" max="5571" width="6.75" style="14"/>
    <col min="5572" max="5572" width="37.125" style="14" customWidth="1"/>
    <col min="5573" max="5573" width="12.125" style="14" customWidth="1"/>
    <col min="5574" max="5574" width="11.375" style="14" customWidth="1"/>
    <col min="5575" max="5575" width="10.875" style="14" customWidth="1"/>
    <col min="5576" max="5631" width="6.75" style="14" hidden="1" customWidth="1"/>
    <col min="5632" max="5827" width="6.75" style="14"/>
    <col min="5828" max="5828" width="37.125" style="14" customWidth="1"/>
    <col min="5829" max="5829" width="12.125" style="14" customWidth="1"/>
    <col min="5830" max="5830" width="11.375" style="14" customWidth="1"/>
    <col min="5831" max="5831" width="10.875" style="14" customWidth="1"/>
    <col min="5832" max="5887" width="6.75" style="14" hidden="1" customWidth="1"/>
    <col min="5888" max="6083" width="6.75" style="14"/>
    <col min="6084" max="6084" width="37.125" style="14" customWidth="1"/>
    <col min="6085" max="6085" width="12.125" style="14" customWidth="1"/>
    <col min="6086" max="6086" width="11.375" style="14" customWidth="1"/>
    <col min="6087" max="6087" width="10.875" style="14" customWidth="1"/>
    <col min="6088" max="6143" width="6.75" style="14" hidden="1" customWidth="1"/>
    <col min="6144" max="6339" width="6.75" style="14"/>
    <col min="6340" max="6340" width="37.125" style="14" customWidth="1"/>
    <col min="6341" max="6341" width="12.125" style="14" customWidth="1"/>
    <col min="6342" max="6342" width="11.375" style="14" customWidth="1"/>
    <col min="6343" max="6343" width="10.875" style="14" customWidth="1"/>
    <col min="6344" max="6399" width="6.75" style="14" hidden="1" customWidth="1"/>
    <col min="6400" max="6595" width="6.75" style="14"/>
    <col min="6596" max="6596" width="37.125" style="14" customWidth="1"/>
    <col min="6597" max="6597" width="12.125" style="14" customWidth="1"/>
    <col min="6598" max="6598" width="11.375" style="14" customWidth="1"/>
    <col min="6599" max="6599" width="10.875" style="14" customWidth="1"/>
    <col min="6600" max="6655" width="6.75" style="14" hidden="1" customWidth="1"/>
    <col min="6656" max="6851" width="6.75" style="14"/>
    <col min="6852" max="6852" width="37.125" style="14" customWidth="1"/>
    <col min="6853" max="6853" width="12.125" style="14" customWidth="1"/>
    <col min="6854" max="6854" width="11.375" style="14" customWidth="1"/>
    <col min="6855" max="6855" width="10.875" style="14" customWidth="1"/>
    <col min="6856" max="6911" width="6.75" style="14" hidden="1" customWidth="1"/>
    <col min="6912" max="7107" width="6.75" style="14"/>
    <col min="7108" max="7108" width="37.125" style="14" customWidth="1"/>
    <col min="7109" max="7109" width="12.125" style="14" customWidth="1"/>
    <col min="7110" max="7110" width="11.375" style="14" customWidth="1"/>
    <col min="7111" max="7111" width="10.875" style="14" customWidth="1"/>
    <col min="7112" max="7167" width="6.75" style="14" hidden="1" customWidth="1"/>
    <col min="7168" max="7363" width="6.75" style="14"/>
    <col min="7364" max="7364" width="37.125" style="14" customWidth="1"/>
    <col min="7365" max="7365" width="12.125" style="14" customWidth="1"/>
    <col min="7366" max="7366" width="11.375" style="14" customWidth="1"/>
    <col min="7367" max="7367" width="10.875" style="14" customWidth="1"/>
    <col min="7368" max="7423" width="6.75" style="14" hidden="1" customWidth="1"/>
    <col min="7424" max="7619" width="6.75" style="14"/>
    <col min="7620" max="7620" width="37.125" style="14" customWidth="1"/>
    <col min="7621" max="7621" width="12.125" style="14" customWidth="1"/>
    <col min="7622" max="7622" width="11.375" style="14" customWidth="1"/>
    <col min="7623" max="7623" width="10.875" style="14" customWidth="1"/>
    <col min="7624" max="7679" width="6.75" style="14" hidden="1" customWidth="1"/>
    <col min="7680" max="7875" width="6.75" style="14"/>
    <col min="7876" max="7876" width="37.125" style="14" customWidth="1"/>
    <col min="7877" max="7877" width="12.125" style="14" customWidth="1"/>
    <col min="7878" max="7878" width="11.375" style="14" customWidth="1"/>
    <col min="7879" max="7879" width="10.875" style="14" customWidth="1"/>
    <col min="7880" max="7935" width="6.75" style="14" hidden="1" customWidth="1"/>
    <col min="7936" max="8131" width="6.75" style="14"/>
    <col min="8132" max="8132" width="37.125" style="14" customWidth="1"/>
    <col min="8133" max="8133" width="12.125" style="14" customWidth="1"/>
    <col min="8134" max="8134" width="11.375" style="14" customWidth="1"/>
    <col min="8135" max="8135" width="10.875" style="14" customWidth="1"/>
    <col min="8136" max="8191" width="6.75" style="14" hidden="1" customWidth="1"/>
    <col min="8192" max="8387" width="6.75" style="14"/>
    <col min="8388" max="8388" width="37.125" style="14" customWidth="1"/>
    <col min="8389" max="8389" width="12.125" style="14" customWidth="1"/>
    <col min="8390" max="8390" width="11.375" style="14" customWidth="1"/>
    <col min="8391" max="8391" width="10.875" style="14" customWidth="1"/>
    <col min="8392" max="8447" width="6.75" style="14" hidden="1" customWidth="1"/>
    <col min="8448" max="8643" width="6.75" style="14"/>
    <col min="8644" max="8644" width="37.125" style="14" customWidth="1"/>
    <col min="8645" max="8645" width="12.125" style="14" customWidth="1"/>
    <col min="8646" max="8646" width="11.375" style="14" customWidth="1"/>
    <col min="8647" max="8647" width="10.875" style="14" customWidth="1"/>
    <col min="8648" max="8703" width="6.75" style="14" hidden="1" customWidth="1"/>
    <col min="8704" max="8899" width="6.75" style="14"/>
    <col min="8900" max="8900" width="37.125" style="14" customWidth="1"/>
    <col min="8901" max="8901" width="12.125" style="14" customWidth="1"/>
    <col min="8902" max="8902" width="11.375" style="14" customWidth="1"/>
    <col min="8903" max="8903" width="10.875" style="14" customWidth="1"/>
    <col min="8904" max="8959" width="6.75" style="14" hidden="1" customWidth="1"/>
    <col min="8960" max="9155" width="6.75" style="14"/>
    <col min="9156" max="9156" width="37.125" style="14" customWidth="1"/>
    <col min="9157" max="9157" width="12.125" style="14" customWidth="1"/>
    <col min="9158" max="9158" width="11.375" style="14" customWidth="1"/>
    <col min="9159" max="9159" width="10.875" style="14" customWidth="1"/>
    <col min="9160" max="9215" width="6.75" style="14" hidden="1" customWidth="1"/>
    <col min="9216" max="9411" width="6.75" style="14"/>
    <col min="9412" max="9412" width="37.125" style="14" customWidth="1"/>
    <col min="9413" max="9413" width="12.125" style="14" customWidth="1"/>
    <col min="9414" max="9414" width="11.375" style="14" customWidth="1"/>
    <col min="9415" max="9415" width="10.875" style="14" customWidth="1"/>
    <col min="9416" max="9471" width="6.75" style="14" hidden="1" customWidth="1"/>
    <col min="9472" max="9667" width="6.75" style="14"/>
    <col min="9668" max="9668" width="37.125" style="14" customWidth="1"/>
    <col min="9669" max="9669" width="12.125" style="14" customWidth="1"/>
    <col min="9670" max="9670" width="11.375" style="14" customWidth="1"/>
    <col min="9671" max="9671" width="10.875" style="14" customWidth="1"/>
    <col min="9672" max="9727" width="6.75" style="14" hidden="1" customWidth="1"/>
    <col min="9728" max="9923" width="6.75" style="14"/>
    <col min="9924" max="9924" width="37.125" style="14" customWidth="1"/>
    <col min="9925" max="9925" width="12.125" style="14" customWidth="1"/>
    <col min="9926" max="9926" width="11.375" style="14" customWidth="1"/>
    <col min="9927" max="9927" width="10.875" style="14" customWidth="1"/>
    <col min="9928" max="9983" width="6.75" style="14" hidden="1" customWidth="1"/>
    <col min="9984" max="10179" width="6.75" style="14"/>
    <col min="10180" max="10180" width="37.125" style="14" customWidth="1"/>
    <col min="10181" max="10181" width="12.125" style="14" customWidth="1"/>
    <col min="10182" max="10182" width="11.375" style="14" customWidth="1"/>
    <col min="10183" max="10183" width="10.875" style="14" customWidth="1"/>
    <col min="10184" max="10239" width="6.75" style="14" hidden="1" customWidth="1"/>
    <col min="10240" max="10435" width="6.75" style="14"/>
    <col min="10436" max="10436" width="37.125" style="14" customWidth="1"/>
    <col min="10437" max="10437" width="12.125" style="14" customWidth="1"/>
    <col min="10438" max="10438" width="11.375" style="14" customWidth="1"/>
    <col min="10439" max="10439" width="10.875" style="14" customWidth="1"/>
    <col min="10440" max="10495" width="6.75" style="14" hidden="1" customWidth="1"/>
    <col min="10496" max="10691" width="6.75" style="14"/>
    <col min="10692" max="10692" width="37.125" style="14" customWidth="1"/>
    <col min="10693" max="10693" width="12.125" style="14" customWidth="1"/>
    <col min="10694" max="10694" width="11.375" style="14" customWidth="1"/>
    <col min="10695" max="10695" width="10.875" style="14" customWidth="1"/>
    <col min="10696" max="10751" width="6.75" style="14" hidden="1" customWidth="1"/>
    <col min="10752" max="10947" width="6.75" style="14"/>
    <col min="10948" max="10948" width="37.125" style="14" customWidth="1"/>
    <col min="10949" max="10949" width="12.125" style="14" customWidth="1"/>
    <col min="10950" max="10950" width="11.375" style="14" customWidth="1"/>
    <col min="10951" max="10951" width="10.875" style="14" customWidth="1"/>
    <col min="10952" max="11007" width="6.75" style="14" hidden="1" customWidth="1"/>
    <col min="11008" max="11203" width="6.75" style="14"/>
    <col min="11204" max="11204" width="37.125" style="14" customWidth="1"/>
    <col min="11205" max="11205" width="12.125" style="14" customWidth="1"/>
    <col min="11206" max="11206" width="11.375" style="14" customWidth="1"/>
    <col min="11207" max="11207" width="10.875" style="14" customWidth="1"/>
    <col min="11208" max="11263" width="6.75" style="14" hidden="1" customWidth="1"/>
    <col min="11264" max="11459" width="6.75" style="14"/>
    <col min="11460" max="11460" width="37.125" style="14" customWidth="1"/>
    <col min="11461" max="11461" width="12.125" style="14" customWidth="1"/>
    <col min="11462" max="11462" width="11.375" style="14" customWidth="1"/>
    <col min="11463" max="11463" width="10.875" style="14" customWidth="1"/>
    <col min="11464" max="11519" width="6.75" style="14" hidden="1" customWidth="1"/>
    <col min="11520" max="11715" width="6.75" style="14"/>
    <col min="11716" max="11716" width="37.125" style="14" customWidth="1"/>
    <col min="11717" max="11717" width="12.125" style="14" customWidth="1"/>
    <col min="11718" max="11718" width="11.375" style="14" customWidth="1"/>
    <col min="11719" max="11719" width="10.875" style="14" customWidth="1"/>
    <col min="11720" max="11775" width="6.75" style="14" hidden="1" customWidth="1"/>
    <col min="11776" max="11971" width="6.75" style="14"/>
    <col min="11972" max="11972" width="37.125" style="14" customWidth="1"/>
    <col min="11973" max="11973" width="12.125" style="14" customWidth="1"/>
    <col min="11974" max="11974" width="11.375" style="14" customWidth="1"/>
    <col min="11975" max="11975" width="10.875" style="14" customWidth="1"/>
    <col min="11976" max="12031" width="6.75" style="14" hidden="1" customWidth="1"/>
    <col min="12032" max="12227" width="6.75" style="14"/>
    <col min="12228" max="12228" width="37.125" style="14" customWidth="1"/>
    <col min="12229" max="12229" width="12.125" style="14" customWidth="1"/>
    <col min="12230" max="12230" width="11.375" style="14" customWidth="1"/>
    <col min="12231" max="12231" width="10.875" style="14" customWidth="1"/>
    <col min="12232" max="12287" width="6.75" style="14" hidden="1" customWidth="1"/>
    <col min="12288" max="12483" width="6.75" style="14"/>
    <col min="12484" max="12484" width="37.125" style="14" customWidth="1"/>
    <col min="12485" max="12485" width="12.125" style="14" customWidth="1"/>
    <col min="12486" max="12486" width="11.375" style="14" customWidth="1"/>
    <col min="12487" max="12487" width="10.875" style="14" customWidth="1"/>
    <col min="12488" max="12543" width="6.75" style="14" hidden="1" customWidth="1"/>
    <col min="12544" max="12739" width="6.75" style="14"/>
    <col min="12740" max="12740" width="37.125" style="14" customWidth="1"/>
    <col min="12741" max="12741" width="12.125" style="14" customWidth="1"/>
    <col min="12742" max="12742" width="11.375" style="14" customWidth="1"/>
    <col min="12743" max="12743" width="10.875" style="14" customWidth="1"/>
    <col min="12744" max="12799" width="6.75" style="14" hidden="1" customWidth="1"/>
    <col min="12800" max="12995" width="6.75" style="14"/>
    <col min="12996" max="12996" width="37.125" style="14" customWidth="1"/>
    <col min="12997" max="12997" width="12.125" style="14" customWidth="1"/>
    <col min="12998" max="12998" width="11.375" style="14" customWidth="1"/>
    <col min="12999" max="12999" width="10.875" style="14" customWidth="1"/>
    <col min="13000" max="13055" width="6.75" style="14" hidden="1" customWidth="1"/>
    <col min="13056" max="13251" width="6.75" style="14"/>
    <col min="13252" max="13252" width="37.125" style="14" customWidth="1"/>
    <col min="13253" max="13253" width="12.125" style="14" customWidth="1"/>
    <col min="13254" max="13254" width="11.375" style="14" customWidth="1"/>
    <col min="13255" max="13255" width="10.875" style="14" customWidth="1"/>
    <col min="13256" max="13311" width="6.75" style="14" hidden="1" customWidth="1"/>
    <col min="13312" max="13507" width="6.75" style="14"/>
    <col min="13508" max="13508" width="37.125" style="14" customWidth="1"/>
    <col min="13509" max="13509" width="12.125" style="14" customWidth="1"/>
    <col min="13510" max="13510" width="11.375" style="14" customWidth="1"/>
    <col min="13511" max="13511" width="10.875" style="14" customWidth="1"/>
    <col min="13512" max="13567" width="6.75" style="14" hidden="1" customWidth="1"/>
    <col min="13568" max="13763" width="6.75" style="14"/>
    <col min="13764" max="13764" width="37.125" style="14" customWidth="1"/>
    <col min="13765" max="13765" width="12.125" style="14" customWidth="1"/>
    <col min="13766" max="13766" width="11.375" style="14" customWidth="1"/>
    <col min="13767" max="13767" width="10.875" style="14" customWidth="1"/>
    <col min="13768" max="13823" width="6.75" style="14" hidden="1" customWidth="1"/>
    <col min="13824" max="14019" width="6.75" style="14"/>
    <col min="14020" max="14020" width="37.125" style="14" customWidth="1"/>
    <col min="14021" max="14021" width="12.125" style="14" customWidth="1"/>
    <col min="14022" max="14022" width="11.375" style="14" customWidth="1"/>
    <col min="14023" max="14023" width="10.875" style="14" customWidth="1"/>
    <col min="14024" max="14079" width="6.75" style="14" hidden="1" customWidth="1"/>
    <col min="14080" max="14275" width="6.75" style="14"/>
    <col min="14276" max="14276" width="37.125" style="14" customWidth="1"/>
    <col min="14277" max="14277" width="12.125" style="14" customWidth="1"/>
    <col min="14278" max="14278" width="11.375" style="14" customWidth="1"/>
    <col min="14279" max="14279" width="10.875" style="14" customWidth="1"/>
    <col min="14280" max="14335" width="6.75" style="14" hidden="1" customWidth="1"/>
    <col min="14336" max="14531" width="6.75" style="14"/>
    <col min="14532" max="14532" width="37.125" style="14" customWidth="1"/>
    <col min="14533" max="14533" width="12.125" style="14" customWidth="1"/>
    <col min="14534" max="14534" width="11.375" style="14" customWidth="1"/>
    <col min="14535" max="14535" width="10.875" style="14" customWidth="1"/>
    <col min="14536" max="14591" width="6.75" style="14" hidden="1" customWidth="1"/>
    <col min="14592" max="14787" width="6.75" style="14"/>
    <col min="14788" max="14788" width="37.125" style="14" customWidth="1"/>
    <col min="14789" max="14789" width="12.125" style="14" customWidth="1"/>
    <col min="14790" max="14790" width="11.375" style="14" customWidth="1"/>
    <col min="14791" max="14791" width="10.875" style="14" customWidth="1"/>
    <col min="14792" max="14847" width="6.75" style="14" hidden="1" customWidth="1"/>
    <col min="14848" max="15043" width="6.75" style="14"/>
    <col min="15044" max="15044" width="37.125" style="14" customWidth="1"/>
    <col min="15045" max="15045" width="12.125" style="14" customWidth="1"/>
    <col min="15046" max="15046" width="11.375" style="14" customWidth="1"/>
    <col min="15047" max="15047" width="10.875" style="14" customWidth="1"/>
    <col min="15048" max="15103" width="6.75" style="14" hidden="1" customWidth="1"/>
    <col min="15104" max="15299" width="6.75" style="14"/>
    <col min="15300" max="15300" width="37.125" style="14" customWidth="1"/>
    <col min="15301" max="15301" width="12.125" style="14" customWidth="1"/>
    <col min="15302" max="15302" width="11.375" style="14" customWidth="1"/>
    <col min="15303" max="15303" width="10.875" style="14" customWidth="1"/>
    <col min="15304" max="15359" width="6.75" style="14" hidden="1" customWidth="1"/>
    <col min="15360" max="15555" width="6.75" style="14"/>
    <col min="15556" max="15556" width="37.125" style="14" customWidth="1"/>
    <col min="15557" max="15557" width="12.125" style="14" customWidth="1"/>
    <col min="15558" max="15558" width="11.375" style="14" customWidth="1"/>
    <col min="15559" max="15559" width="10.875" style="14" customWidth="1"/>
    <col min="15560" max="15615" width="6.75" style="14" hidden="1" customWidth="1"/>
    <col min="15616" max="15811" width="6.75" style="14"/>
    <col min="15812" max="15812" width="37.125" style="14" customWidth="1"/>
    <col min="15813" max="15813" width="12.125" style="14" customWidth="1"/>
    <col min="15814" max="15814" width="11.375" style="14" customWidth="1"/>
    <col min="15815" max="15815" width="10.875" style="14" customWidth="1"/>
    <col min="15816" max="15871" width="6.75" style="14" hidden="1" customWidth="1"/>
    <col min="15872" max="16067" width="6.75" style="14"/>
    <col min="16068" max="16068" width="37.125" style="14" customWidth="1"/>
    <col min="16069" max="16069" width="12.125" style="14" customWidth="1"/>
    <col min="16070" max="16070" width="11.375" style="14" customWidth="1"/>
    <col min="16071" max="16071" width="10.875" style="14" customWidth="1"/>
    <col min="16072" max="16127" width="6.75" style="14" hidden="1" customWidth="1"/>
    <col min="16128" max="16375" width="6.75" style="14"/>
    <col min="16376" max="16383" width="7" style="14" customWidth="1"/>
    <col min="16384" max="16384" width="6.75" style="14"/>
  </cols>
  <sheetData>
    <row r="1" ht="35.1" customHeight="1" spans="1:4">
      <c r="A1" s="95" t="s">
        <v>1573</v>
      </c>
      <c r="B1" s="96"/>
      <c r="C1" s="96"/>
      <c r="D1" s="96"/>
    </row>
    <row r="2" s="50" customFormat="1" customHeight="1" spans="1:4">
      <c r="A2" s="97" t="s">
        <v>1563</v>
      </c>
      <c r="B2" s="97" t="s">
        <v>1130</v>
      </c>
      <c r="C2" s="97" t="s">
        <v>5</v>
      </c>
      <c r="D2" s="97" t="s">
        <v>112</v>
      </c>
    </row>
    <row r="3" customHeight="1" spans="1:4">
      <c r="A3" s="98" t="s">
        <v>1574</v>
      </c>
      <c r="B3" s="99">
        <v>504</v>
      </c>
      <c r="C3" s="100">
        <v>381</v>
      </c>
      <c r="D3" s="100">
        <v>381</v>
      </c>
    </row>
    <row r="4" customHeight="1" spans="1:4">
      <c r="A4" s="98" t="s">
        <v>1575</v>
      </c>
      <c r="B4" s="99"/>
      <c r="C4" s="100"/>
      <c r="D4" s="100">
        <v>0</v>
      </c>
    </row>
    <row r="5" customHeight="1" spans="1:4">
      <c r="A5" s="98" t="s">
        <v>1576</v>
      </c>
      <c r="B5" s="99"/>
      <c r="C5" s="100"/>
      <c r="D5" s="100">
        <v>0</v>
      </c>
    </row>
    <row r="6" customHeight="1" spans="1:4">
      <c r="A6" s="98" t="s">
        <v>1577</v>
      </c>
      <c r="B6" s="99"/>
      <c r="C6" s="100"/>
      <c r="D6" s="100">
        <v>0</v>
      </c>
    </row>
    <row r="7" customHeight="1" spans="1:4">
      <c r="A7" s="98" t="s">
        <v>1578</v>
      </c>
      <c r="B7" s="99"/>
      <c r="C7" s="100"/>
      <c r="D7" s="100">
        <v>0</v>
      </c>
    </row>
    <row r="8" s="50" customFormat="1" customHeight="1" spans="1:4">
      <c r="A8" s="97" t="s">
        <v>1579</v>
      </c>
      <c r="B8" s="101">
        <f>B3+B4+B5+B6+B7</f>
        <v>504</v>
      </c>
      <c r="C8" s="101">
        <f t="shared" ref="C8:D8" si="0">C3+C4+C5+C6+C7</f>
        <v>381</v>
      </c>
      <c r="D8" s="101">
        <f t="shared" si="0"/>
        <v>381</v>
      </c>
    </row>
    <row r="9" customHeight="1" spans="1:4">
      <c r="A9" s="98" t="s">
        <v>1580</v>
      </c>
      <c r="B9" s="99"/>
      <c r="C9" s="100"/>
      <c r="D9" s="100"/>
    </row>
    <row r="10" customHeight="1" spans="1:4">
      <c r="A10" s="98"/>
      <c r="B10" s="99"/>
      <c r="C10" s="100"/>
      <c r="D10" s="100"/>
    </row>
    <row r="11" customHeight="1" spans="1:4">
      <c r="A11" s="98" t="s">
        <v>1581</v>
      </c>
      <c r="B11" s="99"/>
      <c r="C11" s="100"/>
      <c r="D11" s="100">
        <v>0</v>
      </c>
    </row>
    <row r="12" customHeight="1" spans="1:4">
      <c r="A12" s="98" t="s">
        <v>1582</v>
      </c>
      <c r="B12" s="99"/>
      <c r="C12" s="100"/>
      <c r="D12" s="100">
        <v>0</v>
      </c>
    </row>
    <row r="13" customHeight="1" spans="1:4">
      <c r="A13" s="98" t="s">
        <v>1583</v>
      </c>
      <c r="B13" s="99"/>
      <c r="C13" s="100"/>
      <c r="D13" s="100">
        <v>1080</v>
      </c>
    </row>
    <row r="14" customHeight="1" spans="1:4">
      <c r="A14" s="98"/>
      <c r="B14" s="99"/>
      <c r="C14" s="100"/>
      <c r="D14" s="100"/>
    </row>
    <row r="15" s="50" customFormat="1" customHeight="1" spans="1:4">
      <c r="A15" s="97" t="s">
        <v>1584</v>
      </c>
      <c r="B15" s="101"/>
      <c r="C15" s="107"/>
      <c r="D15" s="107">
        <f>D8+D9+D10+D11+D12+D13</f>
        <v>1461</v>
      </c>
    </row>
    <row r="16" customHeight="1" spans="1:4">
      <c r="A16" s="91"/>
      <c r="B16" s="91"/>
      <c r="C16" s="91"/>
      <c r="D16" s="91"/>
    </row>
  </sheetData>
  <mergeCells count="2">
    <mergeCell ref="A1:D1"/>
    <mergeCell ref="A16:D16"/>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3"/>
  <sheetViews>
    <sheetView workbookViewId="0">
      <selection activeCell="G15" sqref="G15"/>
    </sheetView>
  </sheetViews>
  <sheetFormatPr defaultColWidth="6.75" defaultRowHeight="23.1" customHeight="1" outlineLevelCol="3"/>
  <cols>
    <col min="1" max="1" width="42.5" style="14" customWidth="1"/>
    <col min="2" max="2" width="11.875" style="104" customWidth="1"/>
    <col min="3" max="4" width="13.875" style="104" customWidth="1"/>
    <col min="5" max="195" width="6.75" style="14"/>
    <col min="196" max="196" width="37.125" style="14" customWidth="1"/>
    <col min="197" max="197" width="12.125" style="14" customWidth="1"/>
    <col min="198" max="198" width="11.375" style="14" customWidth="1"/>
    <col min="199" max="199" width="10.875" style="14" customWidth="1"/>
    <col min="200" max="255" width="6.75" style="14" hidden="1" customWidth="1"/>
    <col min="256" max="451" width="6.75" style="14"/>
    <col min="452" max="452" width="37.125" style="14" customWidth="1"/>
    <col min="453" max="453" width="12.125" style="14" customWidth="1"/>
    <col min="454" max="454" width="11.375" style="14" customWidth="1"/>
    <col min="455" max="455" width="10.875" style="14" customWidth="1"/>
    <col min="456" max="511" width="6.75" style="14" hidden="1" customWidth="1"/>
    <col min="512" max="707" width="6.75" style="14"/>
    <col min="708" max="708" width="37.125" style="14" customWidth="1"/>
    <col min="709" max="709" width="12.125" style="14" customWidth="1"/>
    <col min="710" max="710" width="11.375" style="14" customWidth="1"/>
    <col min="711" max="711" width="10.875" style="14" customWidth="1"/>
    <col min="712" max="767" width="6.75" style="14" hidden="1" customWidth="1"/>
    <col min="768" max="963" width="6.75" style="14"/>
    <col min="964" max="964" width="37.125" style="14" customWidth="1"/>
    <col min="965" max="965" width="12.125" style="14" customWidth="1"/>
    <col min="966" max="966" width="11.375" style="14" customWidth="1"/>
    <col min="967" max="967" width="10.875" style="14" customWidth="1"/>
    <col min="968" max="1023" width="6.75" style="14" hidden="1" customWidth="1"/>
    <col min="1024" max="1219" width="6.75" style="14"/>
    <col min="1220" max="1220" width="37.125" style="14" customWidth="1"/>
    <col min="1221" max="1221" width="12.125" style="14" customWidth="1"/>
    <col min="1222" max="1222" width="11.375" style="14" customWidth="1"/>
    <col min="1223" max="1223" width="10.875" style="14" customWidth="1"/>
    <col min="1224" max="1279" width="6.75" style="14" hidden="1" customWidth="1"/>
    <col min="1280" max="1475" width="6.75" style="14"/>
    <col min="1476" max="1476" width="37.125" style="14" customWidth="1"/>
    <col min="1477" max="1477" width="12.125" style="14" customWidth="1"/>
    <col min="1478" max="1478" width="11.375" style="14" customWidth="1"/>
    <col min="1479" max="1479" width="10.875" style="14" customWidth="1"/>
    <col min="1480" max="1535" width="6.75" style="14" hidden="1" customWidth="1"/>
    <col min="1536" max="1731" width="6.75" style="14"/>
    <col min="1732" max="1732" width="37.125" style="14" customWidth="1"/>
    <col min="1733" max="1733" width="12.125" style="14" customWidth="1"/>
    <col min="1734" max="1734" width="11.375" style="14" customWidth="1"/>
    <col min="1735" max="1735" width="10.875" style="14" customWidth="1"/>
    <col min="1736" max="1791" width="6.75" style="14" hidden="1" customWidth="1"/>
    <col min="1792" max="1987" width="6.75" style="14"/>
    <col min="1988" max="1988" width="37.125" style="14" customWidth="1"/>
    <col min="1989" max="1989" width="12.125" style="14" customWidth="1"/>
    <col min="1990" max="1990" width="11.375" style="14" customWidth="1"/>
    <col min="1991" max="1991" width="10.875" style="14" customWidth="1"/>
    <col min="1992" max="2047" width="6.75" style="14" hidden="1" customWidth="1"/>
    <col min="2048" max="2243" width="6.75" style="14"/>
    <col min="2244" max="2244" width="37.125" style="14" customWidth="1"/>
    <col min="2245" max="2245" width="12.125" style="14" customWidth="1"/>
    <col min="2246" max="2246" width="11.375" style="14" customWidth="1"/>
    <col min="2247" max="2247" width="10.875" style="14" customWidth="1"/>
    <col min="2248" max="2303" width="6.75" style="14" hidden="1" customWidth="1"/>
    <col min="2304" max="2499" width="6.75" style="14"/>
    <col min="2500" max="2500" width="37.125" style="14" customWidth="1"/>
    <col min="2501" max="2501" width="12.125" style="14" customWidth="1"/>
    <col min="2502" max="2502" width="11.375" style="14" customWidth="1"/>
    <col min="2503" max="2503" width="10.875" style="14" customWidth="1"/>
    <col min="2504" max="2559" width="6.75" style="14" hidden="1" customWidth="1"/>
    <col min="2560" max="2755" width="6.75" style="14"/>
    <col min="2756" max="2756" width="37.125" style="14" customWidth="1"/>
    <col min="2757" max="2757" width="12.125" style="14" customWidth="1"/>
    <col min="2758" max="2758" width="11.375" style="14" customWidth="1"/>
    <col min="2759" max="2759" width="10.875" style="14" customWidth="1"/>
    <col min="2760" max="2815" width="6.75" style="14" hidden="1" customWidth="1"/>
    <col min="2816" max="3011" width="6.75" style="14"/>
    <col min="3012" max="3012" width="37.125" style="14" customWidth="1"/>
    <col min="3013" max="3013" width="12.125" style="14" customWidth="1"/>
    <col min="3014" max="3014" width="11.375" style="14" customWidth="1"/>
    <col min="3015" max="3015" width="10.875" style="14" customWidth="1"/>
    <col min="3016" max="3071" width="6.75" style="14" hidden="1" customWidth="1"/>
    <col min="3072" max="3267" width="6.75" style="14"/>
    <col min="3268" max="3268" width="37.125" style="14" customWidth="1"/>
    <col min="3269" max="3269" width="12.125" style="14" customWidth="1"/>
    <col min="3270" max="3270" width="11.375" style="14" customWidth="1"/>
    <col min="3271" max="3271" width="10.875" style="14" customWidth="1"/>
    <col min="3272" max="3327" width="6.75" style="14" hidden="1" customWidth="1"/>
    <col min="3328" max="3523" width="6.75" style="14"/>
    <col min="3524" max="3524" width="37.125" style="14" customWidth="1"/>
    <col min="3525" max="3525" width="12.125" style="14" customWidth="1"/>
    <col min="3526" max="3526" width="11.375" style="14" customWidth="1"/>
    <col min="3527" max="3527" width="10.875" style="14" customWidth="1"/>
    <col min="3528" max="3583" width="6.75" style="14" hidden="1" customWidth="1"/>
    <col min="3584" max="3779" width="6.75" style="14"/>
    <col min="3780" max="3780" width="37.125" style="14" customWidth="1"/>
    <col min="3781" max="3781" width="12.125" style="14" customWidth="1"/>
    <col min="3782" max="3782" width="11.375" style="14" customWidth="1"/>
    <col min="3783" max="3783" width="10.875" style="14" customWidth="1"/>
    <col min="3784" max="3839" width="6.75" style="14" hidden="1" customWidth="1"/>
    <col min="3840" max="4035" width="6.75" style="14"/>
    <col min="4036" max="4036" width="37.125" style="14" customWidth="1"/>
    <col min="4037" max="4037" width="12.125" style="14" customWidth="1"/>
    <col min="4038" max="4038" width="11.375" style="14" customWidth="1"/>
    <col min="4039" max="4039" width="10.875" style="14" customWidth="1"/>
    <col min="4040" max="4095" width="6.75" style="14" hidden="1" customWidth="1"/>
    <col min="4096" max="4291" width="6.75" style="14"/>
    <col min="4292" max="4292" width="37.125" style="14" customWidth="1"/>
    <col min="4293" max="4293" width="12.125" style="14" customWidth="1"/>
    <col min="4294" max="4294" width="11.375" style="14" customWidth="1"/>
    <col min="4295" max="4295" width="10.875" style="14" customWidth="1"/>
    <col min="4296" max="4351" width="6.75" style="14" hidden="1" customWidth="1"/>
    <col min="4352" max="4547" width="6.75" style="14"/>
    <col min="4548" max="4548" width="37.125" style="14" customWidth="1"/>
    <col min="4549" max="4549" width="12.125" style="14" customWidth="1"/>
    <col min="4550" max="4550" width="11.375" style="14" customWidth="1"/>
    <col min="4551" max="4551" width="10.875" style="14" customWidth="1"/>
    <col min="4552" max="4607" width="6.75" style="14" hidden="1" customWidth="1"/>
    <col min="4608" max="4803" width="6.75" style="14"/>
    <col min="4804" max="4804" width="37.125" style="14" customWidth="1"/>
    <col min="4805" max="4805" width="12.125" style="14" customWidth="1"/>
    <col min="4806" max="4806" width="11.375" style="14" customWidth="1"/>
    <col min="4807" max="4807" width="10.875" style="14" customWidth="1"/>
    <col min="4808" max="4863" width="6.75" style="14" hidden="1" customWidth="1"/>
    <col min="4864" max="5059" width="6.75" style="14"/>
    <col min="5060" max="5060" width="37.125" style="14" customWidth="1"/>
    <col min="5061" max="5061" width="12.125" style="14" customWidth="1"/>
    <col min="5062" max="5062" width="11.375" style="14" customWidth="1"/>
    <col min="5063" max="5063" width="10.875" style="14" customWidth="1"/>
    <col min="5064" max="5119" width="6.75" style="14" hidden="1" customWidth="1"/>
    <col min="5120" max="5315" width="6.75" style="14"/>
    <col min="5316" max="5316" width="37.125" style="14" customWidth="1"/>
    <col min="5317" max="5317" width="12.125" style="14" customWidth="1"/>
    <col min="5318" max="5318" width="11.375" style="14" customWidth="1"/>
    <col min="5319" max="5319" width="10.875" style="14" customWidth="1"/>
    <col min="5320" max="5375" width="6.75" style="14" hidden="1" customWidth="1"/>
    <col min="5376" max="5571" width="6.75" style="14"/>
    <col min="5572" max="5572" width="37.125" style="14" customWidth="1"/>
    <col min="5573" max="5573" width="12.125" style="14" customWidth="1"/>
    <col min="5574" max="5574" width="11.375" style="14" customWidth="1"/>
    <col min="5575" max="5575" width="10.875" style="14" customWidth="1"/>
    <col min="5576" max="5631" width="6.75" style="14" hidden="1" customWidth="1"/>
    <col min="5632" max="5827" width="6.75" style="14"/>
    <col min="5828" max="5828" width="37.125" style="14" customWidth="1"/>
    <col min="5829" max="5829" width="12.125" style="14" customWidth="1"/>
    <col min="5830" max="5830" width="11.375" style="14" customWidth="1"/>
    <col min="5831" max="5831" width="10.875" style="14" customWidth="1"/>
    <col min="5832" max="5887" width="6.75" style="14" hidden="1" customWidth="1"/>
    <col min="5888" max="6083" width="6.75" style="14"/>
    <col min="6084" max="6084" width="37.125" style="14" customWidth="1"/>
    <col min="6085" max="6085" width="12.125" style="14" customWidth="1"/>
    <col min="6086" max="6086" width="11.375" style="14" customWidth="1"/>
    <col min="6087" max="6087" width="10.875" style="14" customWidth="1"/>
    <col min="6088" max="6143" width="6.75" style="14" hidden="1" customWidth="1"/>
    <col min="6144" max="6339" width="6.75" style="14"/>
    <col min="6340" max="6340" width="37.125" style="14" customWidth="1"/>
    <col min="6341" max="6341" width="12.125" style="14" customWidth="1"/>
    <col min="6342" max="6342" width="11.375" style="14" customWidth="1"/>
    <col min="6343" max="6343" width="10.875" style="14" customWidth="1"/>
    <col min="6344" max="6399" width="6.75" style="14" hidden="1" customWidth="1"/>
    <col min="6400" max="6595" width="6.75" style="14"/>
    <col min="6596" max="6596" width="37.125" style="14" customWidth="1"/>
    <col min="6597" max="6597" width="12.125" style="14" customWidth="1"/>
    <col min="6598" max="6598" width="11.375" style="14" customWidth="1"/>
    <col min="6599" max="6599" width="10.875" style="14" customWidth="1"/>
    <col min="6600" max="6655" width="6.75" style="14" hidden="1" customWidth="1"/>
    <col min="6656" max="6851" width="6.75" style="14"/>
    <col min="6852" max="6852" width="37.125" style="14" customWidth="1"/>
    <col min="6853" max="6853" width="12.125" style="14" customWidth="1"/>
    <col min="6854" max="6854" width="11.375" style="14" customWidth="1"/>
    <col min="6855" max="6855" width="10.875" style="14" customWidth="1"/>
    <col min="6856" max="6911" width="6.75" style="14" hidden="1" customWidth="1"/>
    <col min="6912" max="7107" width="6.75" style="14"/>
    <col min="7108" max="7108" width="37.125" style="14" customWidth="1"/>
    <col min="7109" max="7109" width="12.125" style="14" customWidth="1"/>
    <col min="7110" max="7110" width="11.375" style="14" customWidth="1"/>
    <col min="7111" max="7111" width="10.875" style="14" customWidth="1"/>
    <col min="7112" max="7167" width="6.75" style="14" hidden="1" customWidth="1"/>
    <col min="7168" max="7363" width="6.75" style="14"/>
    <col min="7364" max="7364" width="37.125" style="14" customWidth="1"/>
    <col min="7365" max="7365" width="12.125" style="14" customWidth="1"/>
    <col min="7366" max="7366" width="11.375" style="14" customWidth="1"/>
    <col min="7367" max="7367" width="10.875" style="14" customWidth="1"/>
    <col min="7368" max="7423" width="6.75" style="14" hidden="1" customWidth="1"/>
    <col min="7424" max="7619" width="6.75" style="14"/>
    <col min="7620" max="7620" width="37.125" style="14" customWidth="1"/>
    <col min="7621" max="7621" width="12.125" style="14" customWidth="1"/>
    <col min="7622" max="7622" width="11.375" style="14" customWidth="1"/>
    <col min="7623" max="7623" width="10.875" style="14" customWidth="1"/>
    <col min="7624" max="7679" width="6.75" style="14" hidden="1" customWidth="1"/>
    <col min="7680" max="7875" width="6.75" style="14"/>
    <col min="7876" max="7876" width="37.125" style="14" customWidth="1"/>
    <col min="7877" max="7877" width="12.125" style="14" customWidth="1"/>
    <col min="7878" max="7878" width="11.375" style="14" customWidth="1"/>
    <col min="7879" max="7879" width="10.875" style="14" customWidth="1"/>
    <col min="7880" max="7935" width="6.75" style="14" hidden="1" customWidth="1"/>
    <col min="7936" max="8131" width="6.75" style="14"/>
    <col min="8132" max="8132" width="37.125" style="14" customWidth="1"/>
    <col min="8133" max="8133" width="12.125" style="14" customWidth="1"/>
    <col min="8134" max="8134" width="11.375" style="14" customWidth="1"/>
    <col min="8135" max="8135" width="10.875" style="14" customWidth="1"/>
    <col min="8136" max="8191" width="6.75" style="14" hidden="1" customWidth="1"/>
    <col min="8192" max="8387" width="6.75" style="14"/>
    <col min="8388" max="8388" width="37.125" style="14" customWidth="1"/>
    <col min="8389" max="8389" width="12.125" style="14" customWidth="1"/>
    <col min="8390" max="8390" width="11.375" style="14" customWidth="1"/>
    <col min="8391" max="8391" width="10.875" style="14" customWidth="1"/>
    <col min="8392" max="8447" width="6.75" style="14" hidden="1" customWidth="1"/>
    <col min="8448" max="8643" width="6.75" style="14"/>
    <col min="8644" max="8644" width="37.125" style="14" customWidth="1"/>
    <col min="8645" max="8645" width="12.125" style="14" customWidth="1"/>
    <col min="8646" max="8646" width="11.375" style="14" customWidth="1"/>
    <col min="8647" max="8647" width="10.875" style="14" customWidth="1"/>
    <col min="8648" max="8703" width="6.75" style="14" hidden="1" customWidth="1"/>
    <col min="8704" max="8899" width="6.75" style="14"/>
    <col min="8900" max="8900" width="37.125" style="14" customWidth="1"/>
    <col min="8901" max="8901" width="12.125" style="14" customWidth="1"/>
    <col min="8902" max="8902" width="11.375" style="14" customWidth="1"/>
    <col min="8903" max="8903" width="10.875" style="14" customWidth="1"/>
    <col min="8904" max="8959" width="6.75" style="14" hidden="1" customWidth="1"/>
    <col min="8960" max="9155" width="6.75" style="14"/>
    <col min="9156" max="9156" width="37.125" style="14" customWidth="1"/>
    <col min="9157" max="9157" width="12.125" style="14" customWidth="1"/>
    <col min="9158" max="9158" width="11.375" style="14" customWidth="1"/>
    <col min="9159" max="9159" width="10.875" style="14" customWidth="1"/>
    <col min="9160" max="9215" width="6.75" style="14" hidden="1" customWidth="1"/>
    <col min="9216" max="9411" width="6.75" style="14"/>
    <col min="9412" max="9412" width="37.125" style="14" customWidth="1"/>
    <col min="9413" max="9413" width="12.125" style="14" customWidth="1"/>
    <col min="9414" max="9414" width="11.375" style="14" customWidth="1"/>
    <col min="9415" max="9415" width="10.875" style="14" customWidth="1"/>
    <col min="9416" max="9471" width="6.75" style="14" hidden="1" customWidth="1"/>
    <col min="9472" max="9667" width="6.75" style="14"/>
    <col min="9668" max="9668" width="37.125" style="14" customWidth="1"/>
    <col min="9669" max="9669" width="12.125" style="14" customWidth="1"/>
    <col min="9670" max="9670" width="11.375" style="14" customWidth="1"/>
    <col min="9671" max="9671" width="10.875" style="14" customWidth="1"/>
    <col min="9672" max="9727" width="6.75" style="14" hidden="1" customWidth="1"/>
    <col min="9728" max="9923" width="6.75" style="14"/>
    <col min="9924" max="9924" width="37.125" style="14" customWidth="1"/>
    <col min="9925" max="9925" width="12.125" style="14" customWidth="1"/>
    <col min="9926" max="9926" width="11.375" style="14" customWidth="1"/>
    <col min="9927" max="9927" width="10.875" style="14" customWidth="1"/>
    <col min="9928" max="9983" width="6.75" style="14" hidden="1" customWidth="1"/>
    <col min="9984" max="10179" width="6.75" style="14"/>
    <col min="10180" max="10180" width="37.125" style="14" customWidth="1"/>
    <col min="10181" max="10181" width="12.125" style="14" customWidth="1"/>
    <col min="10182" max="10182" width="11.375" style="14" customWidth="1"/>
    <col min="10183" max="10183" width="10.875" style="14" customWidth="1"/>
    <col min="10184" max="10239" width="6.75" style="14" hidden="1" customWidth="1"/>
    <col min="10240" max="10435" width="6.75" style="14"/>
    <col min="10436" max="10436" width="37.125" style="14" customWidth="1"/>
    <col min="10437" max="10437" width="12.125" style="14" customWidth="1"/>
    <col min="10438" max="10438" width="11.375" style="14" customWidth="1"/>
    <col min="10439" max="10439" width="10.875" style="14" customWidth="1"/>
    <col min="10440" max="10495" width="6.75" style="14" hidden="1" customWidth="1"/>
    <col min="10496" max="10691" width="6.75" style="14"/>
    <col min="10692" max="10692" width="37.125" style="14" customWidth="1"/>
    <col min="10693" max="10693" width="12.125" style="14" customWidth="1"/>
    <col min="10694" max="10694" width="11.375" style="14" customWidth="1"/>
    <col min="10695" max="10695" width="10.875" style="14" customWidth="1"/>
    <col min="10696" max="10751" width="6.75" style="14" hidden="1" customWidth="1"/>
    <col min="10752" max="10947" width="6.75" style="14"/>
    <col min="10948" max="10948" width="37.125" style="14" customWidth="1"/>
    <col min="10949" max="10949" width="12.125" style="14" customWidth="1"/>
    <col min="10950" max="10950" width="11.375" style="14" customWidth="1"/>
    <col min="10951" max="10951" width="10.875" style="14" customWidth="1"/>
    <col min="10952" max="11007" width="6.75" style="14" hidden="1" customWidth="1"/>
    <col min="11008" max="11203" width="6.75" style="14"/>
    <col min="11204" max="11204" width="37.125" style="14" customWidth="1"/>
    <col min="11205" max="11205" width="12.125" style="14" customWidth="1"/>
    <col min="11206" max="11206" width="11.375" style="14" customWidth="1"/>
    <col min="11207" max="11207" width="10.875" style="14" customWidth="1"/>
    <col min="11208" max="11263" width="6.75" style="14" hidden="1" customWidth="1"/>
    <col min="11264" max="11459" width="6.75" style="14"/>
    <col min="11460" max="11460" width="37.125" style="14" customWidth="1"/>
    <col min="11461" max="11461" width="12.125" style="14" customWidth="1"/>
    <col min="11462" max="11462" width="11.375" style="14" customWidth="1"/>
    <col min="11463" max="11463" width="10.875" style="14" customWidth="1"/>
    <col min="11464" max="11519" width="6.75" style="14" hidden="1" customWidth="1"/>
    <col min="11520" max="11715" width="6.75" style="14"/>
    <col min="11716" max="11716" width="37.125" style="14" customWidth="1"/>
    <col min="11717" max="11717" width="12.125" style="14" customWidth="1"/>
    <col min="11718" max="11718" width="11.375" style="14" customWidth="1"/>
    <col min="11719" max="11719" width="10.875" style="14" customWidth="1"/>
    <col min="11720" max="11775" width="6.75" style="14" hidden="1" customWidth="1"/>
    <col min="11776" max="11971" width="6.75" style="14"/>
    <col min="11972" max="11972" width="37.125" style="14" customWidth="1"/>
    <col min="11973" max="11973" width="12.125" style="14" customWidth="1"/>
    <col min="11974" max="11974" width="11.375" style="14" customWidth="1"/>
    <col min="11975" max="11975" width="10.875" style="14" customWidth="1"/>
    <col min="11976" max="12031" width="6.75" style="14" hidden="1" customWidth="1"/>
    <col min="12032" max="12227" width="6.75" style="14"/>
    <col min="12228" max="12228" width="37.125" style="14" customWidth="1"/>
    <col min="12229" max="12229" width="12.125" style="14" customWidth="1"/>
    <col min="12230" max="12230" width="11.375" style="14" customWidth="1"/>
    <col min="12231" max="12231" width="10.875" style="14" customWidth="1"/>
    <col min="12232" max="12287" width="6.75" style="14" hidden="1" customWidth="1"/>
    <col min="12288" max="12483" width="6.75" style="14"/>
    <col min="12484" max="12484" width="37.125" style="14" customWidth="1"/>
    <col min="12485" max="12485" width="12.125" style="14" customWidth="1"/>
    <col min="12486" max="12486" width="11.375" style="14" customWidth="1"/>
    <col min="12487" max="12487" width="10.875" style="14" customWidth="1"/>
    <col min="12488" max="12543" width="6.75" style="14" hidden="1" customWidth="1"/>
    <col min="12544" max="12739" width="6.75" style="14"/>
    <col min="12740" max="12740" width="37.125" style="14" customWidth="1"/>
    <col min="12741" max="12741" width="12.125" style="14" customWidth="1"/>
    <col min="12742" max="12742" width="11.375" style="14" customWidth="1"/>
    <col min="12743" max="12743" width="10.875" style="14" customWidth="1"/>
    <col min="12744" max="12799" width="6.75" style="14" hidden="1" customWidth="1"/>
    <col min="12800" max="12995" width="6.75" style="14"/>
    <col min="12996" max="12996" width="37.125" style="14" customWidth="1"/>
    <col min="12997" max="12997" width="12.125" style="14" customWidth="1"/>
    <col min="12998" max="12998" width="11.375" style="14" customWidth="1"/>
    <col min="12999" max="12999" width="10.875" style="14" customWidth="1"/>
    <col min="13000" max="13055" width="6.75" style="14" hidden="1" customWidth="1"/>
    <col min="13056" max="13251" width="6.75" style="14"/>
    <col min="13252" max="13252" width="37.125" style="14" customWidth="1"/>
    <col min="13253" max="13253" width="12.125" style="14" customWidth="1"/>
    <col min="13254" max="13254" width="11.375" style="14" customWidth="1"/>
    <col min="13255" max="13255" width="10.875" style="14" customWidth="1"/>
    <col min="13256" max="13311" width="6.75" style="14" hidden="1" customWidth="1"/>
    <col min="13312" max="13507" width="6.75" style="14"/>
    <col min="13508" max="13508" width="37.125" style="14" customWidth="1"/>
    <col min="13509" max="13509" width="12.125" style="14" customWidth="1"/>
    <col min="13510" max="13510" width="11.375" style="14" customWidth="1"/>
    <col min="13511" max="13511" width="10.875" style="14" customWidth="1"/>
    <col min="13512" max="13567" width="6.75" style="14" hidden="1" customWidth="1"/>
    <col min="13568" max="13763" width="6.75" style="14"/>
    <col min="13764" max="13764" width="37.125" style="14" customWidth="1"/>
    <col min="13765" max="13765" width="12.125" style="14" customWidth="1"/>
    <col min="13766" max="13766" width="11.375" style="14" customWidth="1"/>
    <col min="13767" max="13767" width="10.875" style="14" customWidth="1"/>
    <col min="13768" max="13823" width="6.75" style="14" hidden="1" customWidth="1"/>
    <col min="13824" max="14019" width="6.75" style="14"/>
    <col min="14020" max="14020" width="37.125" style="14" customWidth="1"/>
    <col min="14021" max="14021" width="12.125" style="14" customWidth="1"/>
    <col min="14022" max="14022" width="11.375" style="14" customWidth="1"/>
    <col min="14023" max="14023" width="10.875" style="14" customWidth="1"/>
    <col min="14024" max="14079" width="6.75" style="14" hidden="1" customWidth="1"/>
    <col min="14080" max="14275" width="6.75" style="14"/>
    <col min="14276" max="14276" width="37.125" style="14" customWidth="1"/>
    <col min="14277" max="14277" width="12.125" style="14" customWidth="1"/>
    <col min="14278" max="14278" width="11.375" style="14" customWidth="1"/>
    <col min="14279" max="14279" width="10.875" style="14" customWidth="1"/>
    <col min="14280" max="14335" width="6.75" style="14" hidden="1" customWidth="1"/>
    <col min="14336" max="14531" width="6.75" style="14"/>
    <col min="14532" max="14532" width="37.125" style="14" customWidth="1"/>
    <col min="14533" max="14533" width="12.125" style="14" customWidth="1"/>
    <col min="14534" max="14534" width="11.375" style="14" customWidth="1"/>
    <col min="14535" max="14535" width="10.875" style="14" customWidth="1"/>
    <col min="14536" max="14591" width="6.75" style="14" hidden="1" customWidth="1"/>
    <col min="14592" max="14787" width="6.75" style="14"/>
    <col min="14788" max="14788" width="37.125" style="14" customWidth="1"/>
    <col min="14789" max="14789" width="12.125" style="14" customWidth="1"/>
    <col min="14790" max="14790" width="11.375" style="14" customWidth="1"/>
    <col min="14791" max="14791" width="10.875" style="14" customWidth="1"/>
    <col min="14792" max="14847" width="6.75" style="14" hidden="1" customWidth="1"/>
    <col min="14848" max="15043" width="6.75" style="14"/>
    <col min="15044" max="15044" width="37.125" style="14" customWidth="1"/>
    <col min="15045" max="15045" width="12.125" style="14" customWidth="1"/>
    <col min="15046" max="15046" width="11.375" style="14" customWidth="1"/>
    <col min="15047" max="15047" width="10.875" style="14" customWidth="1"/>
    <col min="15048" max="15103" width="6.75" style="14" hidden="1" customWidth="1"/>
    <col min="15104" max="15299" width="6.75" style="14"/>
    <col min="15300" max="15300" width="37.125" style="14" customWidth="1"/>
    <col min="15301" max="15301" width="12.125" style="14" customWidth="1"/>
    <col min="15302" max="15302" width="11.375" style="14" customWidth="1"/>
    <col min="15303" max="15303" width="10.875" style="14" customWidth="1"/>
    <col min="15304" max="15359" width="6.75" style="14" hidden="1" customWidth="1"/>
    <col min="15360" max="15555" width="6.75" style="14"/>
    <col min="15556" max="15556" width="37.125" style="14" customWidth="1"/>
    <col min="15557" max="15557" width="12.125" style="14" customWidth="1"/>
    <col min="15558" max="15558" width="11.375" style="14" customWidth="1"/>
    <col min="15559" max="15559" width="10.875" style="14" customWidth="1"/>
    <col min="15560" max="15615" width="6.75" style="14" hidden="1" customWidth="1"/>
    <col min="15616" max="15811" width="6.75" style="14"/>
    <col min="15812" max="15812" width="37.125" style="14" customWidth="1"/>
    <col min="15813" max="15813" width="12.125" style="14" customWidth="1"/>
    <col min="15814" max="15814" width="11.375" style="14" customWidth="1"/>
    <col min="15815" max="15815" width="10.875" style="14" customWidth="1"/>
    <col min="15816" max="15871" width="6.75" style="14" hidden="1" customWidth="1"/>
    <col min="15872" max="16067" width="6.75" style="14"/>
    <col min="16068" max="16068" width="37.125" style="14" customWidth="1"/>
    <col min="16069" max="16069" width="12.125" style="14" customWidth="1"/>
    <col min="16070" max="16070" width="11.375" style="14" customWidth="1"/>
    <col min="16071" max="16071" width="10.875" style="14" customWidth="1"/>
    <col min="16072" max="16127" width="6.75" style="14" hidden="1" customWidth="1"/>
    <col min="16128" max="16375" width="6.75" style="14"/>
    <col min="16376" max="16383" width="7" style="14" customWidth="1"/>
    <col min="16384" max="16384" width="6.75" style="14"/>
  </cols>
  <sheetData>
    <row r="1" ht="51" customHeight="1" spans="1:4">
      <c r="A1" s="95" t="s">
        <v>1585</v>
      </c>
      <c r="B1" s="96"/>
      <c r="C1" s="96"/>
      <c r="D1" s="96"/>
    </row>
    <row r="2" ht="22.5" customHeight="1" spans="1:4">
      <c r="A2" s="95"/>
      <c r="B2" s="96"/>
      <c r="C2" s="96"/>
      <c r="D2" s="105" t="s">
        <v>111</v>
      </c>
    </row>
    <row r="3" s="103" customFormat="1" customHeight="1" spans="1:4">
      <c r="A3" s="97" t="s">
        <v>1586</v>
      </c>
      <c r="B3" s="97" t="s">
        <v>1130</v>
      </c>
      <c r="C3" s="97" t="s">
        <v>5</v>
      </c>
      <c r="D3" s="97" t="s">
        <v>112</v>
      </c>
    </row>
    <row r="4" customHeight="1" spans="1:4">
      <c r="A4" s="98" t="s">
        <v>1587</v>
      </c>
      <c r="B4" s="97">
        <f>B5+B8</f>
        <v>504</v>
      </c>
      <c r="C4" s="97">
        <f>C5+C8</f>
        <v>381</v>
      </c>
      <c r="D4" s="97">
        <f>D5+D8</f>
        <v>381</v>
      </c>
    </row>
    <row r="5" customHeight="1" spans="1:4">
      <c r="A5" s="98" t="s">
        <v>484</v>
      </c>
      <c r="B5" s="106">
        <f>B6</f>
        <v>0</v>
      </c>
      <c r="C5" s="106">
        <f>C6</f>
        <v>0</v>
      </c>
      <c r="D5" s="106">
        <f>D6</f>
        <v>0</v>
      </c>
    </row>
    <row r="6" customHeight="1" spans="1:4">
      <c r="A6" s="98" t="s">
        <v>504</v>
      </c>
      <c r="B6" s="106">
        <f>B7</f>
        <v>0</v>
      </c>
      <c r="C6" s="106">
        <f>C7</f>
        <v>0</v>
      </c>
      <c r="D6" s="106">
        <f>D7</f>
        <v>0</v>
      </c>
    </row>
    <row r="7" customHeight="1" spans="1:4">
      <c r="A7" s="98" t="s">
        <v>1588</v>
      </c>
      <c r="B7" s="106">
        <v>0</v>
      </c>
      <c r="C7" s="106">
        <v>0</v>
      </c>
      <c r="D7" s="106">
        <v>0</v>
      </c>
    </row>
    <row r="8" s="50" customFormat="1" customHeight="1" spans="1:4">
      <c r="A8" s="98" t="s">
        <v>1587</v>
      </c>
      <c r="B8" s="106">
        <f>B9+B20+B30+B32</f>
        <v>504</v>
      </c>
      <c r="C8" s="106">
        <f>C9+C20+C30+C32</f>
        <v>381</v>
      </c>
      <c r="D8" s="106">
        <f>D9+D20+D30+D32</f>
        <v>381</v>
      </c>
    </row>
    <row r="9" customHeight="1" spans="1:4">
      <c r="A9" s="98" t="s">
        <v>1589</v>
      </c>
      <c r="B9" s="106">
        <f>SUM(B10:B19)</f>
        <v>504</v>
      </c>
      <c r="C9" s="106">
        <f>SUM(C10:C19)</f>
        <v>381</v>
      </c>
      <c r="D9" s="106">
        <f>SUM(D10:D19)</f>
        <v>381</v>
      </c>
    </row>
    <row r="10" customHeight="1" spans="1:4">
      <c r="A10" s="98" t="s">
        <v>1590</v>
      </c>
      <c r="B10" s="106">
        <v>0</v>
      </c>
      <c r="C10" s="106">
        <v>0</v>
      </c>
      <c r="D10" s="106">
        <v>0</v>
      </c>
    </row>
    <row r="11" customHeight="1" spans="1:4">
      <c r="A11" s="98" t="s">
        <v>1591</v>
      </c>
      <c r="B11" s="106">
        <v>0</v>
      </c>
      <c r="C11" s="106">
        <v>0</v>
      </c>
      <c r="D11" s="106">
        <v>0</v>
      </c>
    </row>
    <row r="12" customHeight="1" spans="1:4">
      <c r="A12" s="98" t="s">
        <v>1592</v>
      </c>
      <c r="B12" s="106">
        <v>0</v>
      </c>
      <c r="C12" s="106">
        <v>0</v>
      </c>
      <c r="D12" s="106">
        <v>0</v>
      </c>
    </row>
    <row r="13" customHeight="1" spans="1:4">
      <c r="A13" s="98" t="s">
        <v>1593</v>
      </c>
      <c r="B13" s="106">
        <v>0</v>
      </c>
      <c r="C13" s="106">
        <v>0</v>
      </c>
      <c r="D13" s="106">
        <v>0</v>
      </c>
    </row>
    <row r="14" customHeight="1" spans="1:4">
      <c r="A14" s="98" t="s">
        <v>1594</v>
      </c>
      <c r="B14" s="106">
        <v>504</v>
      </c>
      <c r="C14" s="106">
        <v>381</v>
      </c>
      <c r="D14" s="106">
        <v>381</v>
      </c>
    </row>
    <row r="15" customHeight="1" spans="1:4">
      <c r="A15" s="98" t="s">
        <v>1595</v>
      </c>
      <c r="B15" s="106">
        <v>0</v>
      </c>
      <c r="C15" s="106">
        <v>0</v>
      </c>
      <c r="D15" s="106">
        <v>0</v>
      </c>
    </row>
    <row r="16" customHeight="1" spans="1:4">
      <c r="A16" s="98" t="s">
        <v>1596</v>
      </c>
      <c r="B16" s="106">
        <v>0</v>
      </c>
      <c r="C16" s="106">
        <v>0</v>
      </c>
      <c r="D16" s="106">
        <v>0</v>
      </c>
    </row>
    <row r="17" customHeight="1" spans="1:4">
      <c r="A17" s="98" t="s">
        <v>1597</v>
      </c>
      <c r="B17" s="106">
        <v>0</v>
      </c>
      <c r="C17" s="106">
        <v>0</v>
      </c>
      <c r="D17" s="106">
        <v>0</v>
      </c>
    </row>
    <row r="18" customHeight="1" spans="1:4">
      <c r="A18" s="98" t="s">
        <v>1598</v>
      </c>
      <c r="B18" s="106">
        <v>0</v>
      </c>
      <c r="C18" s="106">
        <v>0</v>
      </c>
      <c r="D18" s="106">
        <v>0</v>
      </c>
    </row>
    <row r="19" customHeight="1" spans="1:4">
      <c r="A19" s="98" t="s">
        <v>1599</v>
      </c>
      <c r="B19" s="106">
        <v>0</v>
      </c>
      <c r="C19" s="106">
        <v>0</v>
      </c>
      <c r="D19" s="106">
        <v>0</v>
      </c>
    </row>
    <row r="20" customHeight="1" spans="1:4">
      <c r="A20" s="98" t="s">
        <v>1600</v>
      </c>
      <c r="B20" s="106">
        <f>SUM(B21:B29)</f>
        <v>0</v>
      </c>
      <c r="C20" s="106">
        <f>SUM(C21:C29)</f>
        <v>0</v>
      </c>
      <c r="D20" s="106">
        <f>SUM(D21:D29)</f>
        <v>0</v>
      </c>
    </row>
    <row r="21" customHeight="1" spans="1:4">
      <c r="A21" s="98" t="s">
        <v>1601</v>
      </c>
      <c r="B21" s="106">
        <v>0</v>
      </c>
      <c r="C21" s="106">
        <v>0</v>
      </c>
      <c r="D21" s="106">
        <v>0</v>
      </c>
    </row>
    <row r="22" customHeight="1" spans="1:4">
      <c r="A22" s="98" t="s">
        <v>1602</v>
      </c>
      <c r="B22" s="106">
        <v>0</v>
      </c>
      <c r="C22" s="106">
        <v>0</v>
      </c>
      <c r="D22" s="106">
        <v>0</v>
      </c>
    </row>
    <row r="23" customHeight="1" spans="1:4">
      <c r="A23" s="98" t="s">
        <v>1603</v>
      </c>
      <c r="B23" s="106">
        <v>0</v>
      </c>
      <c r="C23" s="106">
        <v>0</v>
      </c>
      <c r="D23" s="106">
        <v>0</v>
      </c>
    </row>
    <row r="24" customHeight="1" spans="1:4">
      <c r="A24" s="98" t="s">
        <v>1604</v>
      </c>
      <c r="B24" s="106">
        <v>0</v>
      </c>
      <c r="C24" s="106">
        <v>0</v>
      </c>
      <c r="D24" s="106">
        <v>0</v>
      </c>
    </row>
    <row r="25" customHeight="1" spans="1:4">
      <c r="A25" s="98" t="s">
        <v>1605</v>
      </c>
      <c r="B25" s="106">
        <v>0</v>
      </c>
      <c r="C25" s="106">
        <v>0</v>
      </c>
      <c r="D25" s="106">
        <v>0</v>
      </c>
    </row>
    <row r="26" customHeight="1" spans="1:4">
      <c r="A26" s="98" t="s">
        <v>1606</v>
      </c>
      <c r="B26" s="106">
        <v>0</v>
      </c>
      <c r="C26" s="106">
        <v>0</v>
      </c>
      <c r="D26" s="106">
        <v>0</v>
      </c>
    </row>
    <row r="27" customHeight="1" spans="1:4">
      <c r="A27" s="98" t="s">
        <v>1607</v>
      </c>
      <c r="B27" s="106">
        <v>0</v>
      </c>
      <c r="C27" s="106">
        <v>0</v>
      </c>
      <c r="D27" s="106">
        <v>0</v>
      </c>
    </row>
    <row r="28" customHeight="1" spans="1:4">
      <c r="A28" s="98" t="s">
        <v>1608</v>
      </c>
      <c r="B28" s="106">
        <v>0</v>
      </c>
      <c r="C28" s="106">
        <v>0</v>
      </c>
      <c r="D28" s="106">
        <v>0</v>
      </c>
    </row>
    <row r="29" customHeight="1" spans="1:4">
      <c r="A29" s="98" t="s">
        <v>1609</v>
      </c>
      <c r="B29" s="106">
        <v>0</v>
      </c>
      <c r="C29" s="106">
        <v>0</v>
      </c>
      <c r="D29" s="106">
        <v>0</v>
      </c>
    </row>
    <row r="30" customHeight="1" spans="1:4">
      <c r="A30" s="98" t="s">
        <v>1610</v>
      </c>
      <c r="B30" s="106">
        <f>B31</f>
        <v>0</v>
      </c>
      <c r="C30" s="106">
        <f>C31</f>
        <v>0</v>
      </c>
      <c r="D30" s="106">
        <f>D31</f>
        <v>0</v>
      </c>
    </row>
    <row r="31" customHeight="1" spans="1:4">
      <c r="A31" s="98" t="s">
        <v>1611</v>
      </c>
      <c r="B31" s="106">
        <v>0</v>
      </c>
      <c r="C31" s="106">
        <v>0</v>
      </c>
      <c r="D31" s="106">
        <v>0</v>
      </c>
    </row>
    <row r="32" customHeight="1" spans="1:4">
      <c r="A32" s="98" t="s">
        <v>1612</v>
      </c>
      <c r="B32" s="106">
        <f>B33</f>
        <v>0</v>
      </c>
      <c r="C32" s="106">
        <f>C33</f>
        <v>0</v>
      </c>
      <c r="D32" s="106">
        <f>D33</f>
        <v>0</v>
      </c>
    </row>
    <row r="33" customHeight="1" spans="1:4">
      <c r="A33" s="98" t="s">
        <v>1613</v>
      </c>
      <c r="B33" s="106">
        <v>0</v>
      </c>
      <c r="C33" s="106">
        <v>0</v>
      </c>
      <c r="D33" s="106">
        <v>0</v>
      </c>
    </row>
  </sheetData>
  <mergeCells count="1">
    <mergeCell ref="A1:D1"/>
  </mergeCells>
  <printOptions horizontalCentered="1"/>
  <pageMargins left="0.708661417322835" right="0.708661417322835" top="0.748031496062992" bottom="0.748031496062992" header="0.31496062992126" footer="0.31496062992126"/>
  <pageSetup paperSize="9" scale="92"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workbookViewId="0">
      <selection activeCell="A13" sqref="A13"/>
    </sheetView>
  </sheetViews>
  <sheetFormatPr defaultColWidth="6.75" defaultRowHeight="23.1" customHeight="1" outlineLevelCol="4"/>
  <cols>
    <col min="1" max="1" width="42.5" style="14" customWidth="1"/>
    <col min="2" max="2" width="11.875" style="14" customWidth="1"/>
    <col min="3" max="5" width="13.875" style="14" customWidth="1"/>
    <col min="6" max="196" width="6.75" style="14"/>
    <col min="197" max="197" width="37.125" style="14" customWidth="1"/>
    <col min="198" max="198" width="12.125" style="14" customWidth="1"/>
    <col min="199" max="199" width="11.375" style="14" customWidth="1"/>
    <col min="200" max="200" width="10.875" style="14" customWidth="1"/>
    <col min="201" max="256" width="6.75" style="14" hidden="1" customWidth="1"/>
    <col min="257" max="452" width="6.75" style="14"/>
    <col min="453" max="453" width="37.125" style="14" customWidth="1"/>
    <col min="454" max="454" width="12.125" style="14" customWidth="1"/>
    <col min="455" max="455" width="11.375" style="14" customWidth="1"/>
    <col min="456" max="456" width="10.875" style="14" customWidth="1"/>
    <col min="457" max="512" width="6.75" style="14" hidden="1" customWidth="1"/>
    <col min="513" max="708" width="6.75" style="14"/>
    <col min="709" max="709" width="37.125" style="14" customWidth="1"/>
    <col min="710" max="710" width="12.125" style="14" customWidth="1"/>
    <col min="711" max="711" width="11.375" style="14" customWidth="1"/>
    <col min="712" max="712" width="10.875" style="14" customWidth="1"/>
    <col min="713" max="768" width="6.75" style="14" hidden="1" customWidth="1"/>
    <col min="769" max="964" width="6.75" style="14"/>
    <col min="965" max="965" width="37.125" style="14" customWidth="1"/>
    <col min="966" max="966" width="12.125" style="14" customWidth="1"/>
    <col min="967" max="967" width="11.375" style="14" customWidth="1"/>
    <col min="968" max="968" width="10.875" style="14" customWidth="1"/>
    <col min="969" max="1024" width="6.75" style="14" hidden="1" customWidth="1"/>
    <col min="1025" max="1220" width="6.75" style="14"/>
    <col min="1221" max="1221" width="37.125" style="14" customWidth="1"/>
    <col min="1222" max="1222" width="12.125" style="14" customWidth="1"/>
    <col min="1223" max="1223" width="11.375" style="14" customWidth="1"/>
    <col min="1224" max="1224" width="10.875" style="14" customWidth="1"/>
    <col min="1225" max="1280" width="6.75" style="14" hidden="1" customWidth="1"/>
    <col min="1281" max="1476" width="6.75" style="14"/>
    <col min="1477" max="1477" width="37.125" style="14" customWidth="1"/>
    <col min="1478" max="1478" width="12.125" style="14" customWidth="1"/>
    <col min="1479" max="1479" width="11.375" style="14" customWidth="1"/>
    <col min="1480" max="1480" width="10.875" style="14" customWidth="1"/>
    <col min="1481" max="1536" width="6.75" style="14" hidden="1" customWidth="1"/>
    <col min="1537" max="1732" width="6.75" style="14"/>
    <col min="1733" max="1733" width="37.125" style="14" customWidth="1"/>
    <col min="1734" max="1734" width="12.125" style="14" customWidth="1"/>
    <col min="1735" max="1735" width="11.375" style="14" customWidth="1"/>
    <col min="1736" max="1736" width="10.875" style="14" customWidth="1"/>
    <col min="1737" max="1792" width="6.75" style="14" hidden="1" customWidth="1"/>
    <col min="1793" max="1988" width="6.75" style="14"/>
    <col min="1989" max="1989" width="37.125" style="14" customWidth="1"/>
    <col min="1990" max="1990" width="12.125" style="14" customWidth="1"/>
    <col min="1991" max="1991" width="11.375" style="14" customWidth="1"/>
    <col min="1992" max="1992" width="10.875" style="14" customWidth="1"/>
    <col min="1993" max="2048" width="6.75" style="14" hidden="1" customWidth="1"/>
    <col min="2049" max="2244" width="6.75" style="14"/>
    <col min="2245" max="2245" width="37.125" style="14" customWidth="1"/>
    <col min="2246" max="2246" width="12.125" style="14" customWidth="1"/>
    <col min="2247" max="2247" width="11.375" style="14" customWidth="1"/>
    <col min="2248" max="2248" width="10.875" style="14" customWidth="1"/>
    <col min="2249" max="2304" width="6.75" style="14" hidden="1" customWidth="1"/>
    <col min="2305" max="2500" width="6.75" style="14"/>
    <col min="2501" max="2501" width="37.125" style="14" customWidth="1"/>
    <col min="2502" max="2502" width="12.125" style="14" customWidth="1"/>
    <col min="2503" max="2503" width="11.375" style="14" customWidth="1"/>
    <col min="2504" max="2504" width="10.875" style="14" customWidth="1"/>
    <col min="2505" max="2560" width="6.75" style="14" hidden="1" customWidth="1"/>
    <col min="2561" max="2756" width="6.75" style="14"/>
    <col min="2757" max="2757" width="37.125" style="14" customWidth="1"/>
    <col min="2758" max="2758" width="12.125" style="14" customWidth="1"/>
    <col min="2759" max="2759" width="11.375" style="14" customWidth="1"/>
    <col min="2760" max="2760" width="10.875" style="14" customWidth="1"/>
    <col min="2761" max="2816" width="6.75" style="14" hidden="1" customWidth="1"/>
    <col min="2817" max="3012" width="6.75" style="14"/>
    <col min="3013" max="3013" width="37.125" style="14" customWidth="1"/>
    <col min="3014" max="3014" width="12.125" style="14" customWidth="1"/>
    <col min="3015" max="3015" width="11.375" style="14" customWidth="1"/>
    <col min="3016" max="3016" width="10.875" style="14" customWidth="1"/>
    <col min="3017" max="3072" width="6.75" style="14" hidden="1" customWidth="1"/>
    <col min="3073" max="3268" width="6.75" style="14"/>
    <col min="3269" max="3269" width="37.125" style="14" customWidth="1"/>
    <col min="3270" max="3270" width="12.125" style="14" customWidth="1"/>
    <col min="3271" max="3271" width="11.375" style="14" customWidth="1"/>
    <col min="3272" max="3272" width="10.875" style="14" customWidth="1"/>
    <col min="3273" max="3328" width="6.75" style="14" hidden="1" customWidth="1"/>
    <col min="3329" max="3524" width="6.75" style="14"/>
    <col min="3525" max="3525" width="37.125" style="14" customWidth="1"/>
    <col min="3526" max="3526" width="12.125" style="14" customWidth="1"/>
    <col min="3527" max="3527" width="11.375" style="14" customWidth="1"/>
    <col min="3528" max="3528" width="10.875" style="14" customWidth="1"/>
    <col min="3529" max="3584" width="6.75" style="14" hidden="1" customWidth="1"/>
    <col min="3585" max="3780" width="6.75" style="14"/>
    <col min="3781" max="3781" width="37.125" style="14" customWidth="1"/>
    <col min="3782" max="3782" width="12.125" style="14" customWidth="1"/>
    <col min="3783" max="3783" width="11.375" style="14" customWidth="1"/>
    <col min="3784" max="3784" width="10.875" style="14" customWidth="1"/>
    <col min="3785" max="3840" width="6.75" style="14" hidden="1" customWidth="1"/>
    <col min="3841" max="4036" width="6.75" style="14"/>
    <col min="4037" max="4037" width="37.125" style="14" customWidth="1"/>
    <col min="4038" max="4038" width="12.125" style="14" customWidth="1"/>
    <col min="4039" max="4039" width="11.375" style="14" customWidth="1"/>
    <col min="4040" max="4040" width="10.875" style="14" customWidth="1"/>
    <col min="4041" max="4096" width="6.75" style="14" hidden="1" customWidth="1"/>
    <col min="4097" max="4292" width="6.75" style="14"/>
    <col min="4293" max="4293" width="37.125" style="14" customWidth="1"/>
    <col min="4294" max="4294" width="12.125" style="14" customWidth="1"/>
    <col min="4295" max="4295" width="11.375" style="14" customWidth="1"/>
    <col min="4296" max="4296" width="10.875" style="14" customWidth="1"/>
    <col min="4297" max="4352" width="6.75" style="14" hidden="1" customWidth="1"/>
    <col min="4353" max="4548" width="6.75" style="14"/>
    <col min="4549" max="4549" width="37.125" style="14" customWidth="1"/>
    <col min="4550" max="4550" width="12.125" style="14" customWidth="1"/>
    <col min="4551" max="4551" width="11.375" style="14" customWidth="1"/>
    <col min="4552" max="4552" width="10.875" style="14" customWidth="1"/>
    <col min="4553" max="4608" width="6.75" style="14" hidden="1" customWidth="1"/>
    <col min="4609" max="4804" width="6.75" style="14"/>
    <col min="4805" max="4805" width="37.125" style="14" customWidth="1"/>
    <col min="4806" max="4806" width="12.125" style="14" customWidth="1"/>
    <col min="4807" max="4807" width="11.375" style="14" customWidth="1"/>
    <col min="4808" max="4808" width="10.875" style="14" customWidth="1"/>
    <col min="4809" max="4864" width="6.75" style="14" hidden="1" customWidth="1"/>
    <col min="4865" max="5060" width="6.75" style="14"/>
    <col min="5061" max="5061" width="37.125" style="14" customWidth="1"/>
    <col min="5062" max="5062" width="12.125" style="14" customWidth="1"/>
    <col min="5063" max="5063" width="11.375" style="14" customWidth="1"/>
    <col min="5064" max="5064" width="10.875" style="14" customWidth="1"/>
    <col min="5065" max="5120" width="6.75" style="14" hidden="1" customWidth="1"/>
    <col min="5121" max="5316" width="6.75" style="14"/>
    <col min="5317" max="5317" width="37.125" style="14" customWidth="1"/>
    <col min="5318" max="5318" width="12.125" style="14" customWidth="1"/>
    <col min="5319" max="5319" width="11.375" style="14" customWidth="1"/>
    <col min="5320" max="5320" width="10.875" style="14" customWidth="1"/>
    <col min="5321" max="5376" width="6.75" style="14" hidden="1" customWidth="1"/>
    <col min="5377" max="5572" width="6.75" style="14"/>
    <col min="5573" max="5573" width="37.125" style="14" customWidth="1"/>
    <col min="5574" max="5574" width="12.125" style="14" customWidth="1"/>
    <col min="5575" max="5575" width="11.375" style="14" customWidth="1"/>
    <col min="5576" max="5576" width="10.875" style="14" customWidth="1"/>
    <col min="5577" max="5632" width="6.75" style="14" hidden="1" customWidth="1"/>
    <col min="5633" max="5828" width="6.75" style="14"/>
    <col min="5829" max="5829" width="37.125" style="14" customWidth="1"/>
    <col min="5830" max="5830" width="12.125" style="14" customWidth="1"/>
    <col min="5831" max="5831" width="11.375" style="14" customWidth="1"/>
    <col min="5832" max="5832" width="10.875" style="14" customWidth="1"/>
    <col min="5833" max="5888" width="6.75" style="14" hidden="1" customWidth="1"/>
    <col min="5889" max="6084" width="6.75" style="14"/>
    <col min="6085" max="6085" width="37.125" style="14" customWidth="1"/>
    <col min="6086" max="6086" width="12.125" style="14" customWidth="1"/>
    <col min="6087" max="6087" width="11.375" style="14" customWidth="1"/>
    <col min="6088" max="6088" width="10.875" style="14" customWidth="1"/>
    <col min="6089" max="6144" width="6.75" style="14" hidden="1" customWidth="1"/>
    <col min="6145" max="6340" width="6.75" style="14"/>
    <col min="6341" max="6341" width="37.125" style="14" customWidth="1"/>
    <col min="6342" max="6342" width="12.125" style="14" customWidth="1"/>
    <col min="6343" max="6343" width="11.375" style="14" customWidth="1"/>
    <col min="6344" max="6344" width="10.875" style="14" customWidth="1"/>
    <col min="6345" max="6400" width="6.75" style="14" hidden="1" customWidth="1"/>
    <col min="6401" max="6596" width="6.75" style="14"/>
    <col min="6597" max="6597" width="37.125" style="14" customWidth="1"/>
    <col min="6598" max="6598" width="12.125" style="14" customWidth="1"/>
    <col min="6599" max="6599" width="11.375" style="14" customWidth="1"/>
    <col min="6600" max="6600" width="10.875" style="14" customWidth="1"/>
    <col min="6601" max="6656" width="6.75" style="14" hidden="1" customWidth="1"/>
    <col min="6657" max="6852" width="6.75" style="14"/>
    <col min="6853" max="6853" width="37.125" style="14" customWidth="1"/>
    <col min="6854" max="6854" width="12.125" style="14" customWidth="1"/>
    <col min="6855" max="6855" width="11.375" style="14" customWidth="1"/>
    <col min="6856" max="6856" width="10.875" style="14" customWidth="1"/>
    <col min="6857" max="6912" width="6.75" style="14" hidden="1" customWidth="1"/>
    <col min="6913" max="7108" width="6.75" style="14"/>
    <col min="7109" max="7109" width="37.125" style="14" customWidth="1"/>
    <col min="7110" max="7110" width="12.125" style="14" customWidth="1"/>
    <col min="7111" max="7111" width="11.375" style="14" customWidth="1"/>
    <col min="7112" max="7112" width="10.875" style="14" customWidth="1"/>
    <col min="7113" max="7168" width="6.75" style="14" hidden="1" customWidth="1"/>
    <col min="7169" max="7364" width="6.75" style="14"/>
    <col min="7365" max="7365" width="37.125" style="14" customWidth="1"/>
    <col min="7366" max="7366" width="12.125" style="14" customWidth="1"/>
    <col min="7367" max="7367" width="11.375" style="14" customWidth="1"/>
    <col min="7368" max="7368" width="10.875" style="14" customWidth="1"/>
    <col min="7369" max="7424" width="6.75" style="14" hidden="1" customWidth="1"/>
    <col min="7425" max="7620" width="6.75" style="14"/>
    <col min="7621" max="7621" width="37.125" style="14" customWidth="1"/>
    <col min="7622" max="7622" width="12.125" style="14" customWidth="1"/>
    <col min="7623" max="7623" width="11.375" style="14" customWidth="1"/>
    <col min="7624" max="7624" width="10.875" style="14" customWidth="1"/>
    <col min="7625" max="7680" width="6.75" style="14" hidden="1" customWidth="1"/>
    <col min="7681" max="7876" width="6.75" style="14"/>
    <col min="7877" max="7877" width="37.125" style="14" customWidth="1"/>
    <col min="7878" max="7878" width="12.125" style="14" customWidth="1"/>
    <col min="7879" max="7879" width="11.375" style="14" customWidth="1"/>
    <col min="7880" max="7880" width="10.875" style="14" customWidth="1"/>
    <col min="7881" max="7936" width="6.75" style="14" hidden="1" customWidth="1"/>
    <col min="7937" max="8132" width="6.75" style="14"/>
    <col min="8133" max="8133" width="37.125" style="14" customWidth="1"/>
    <col min="8134" max="8134" width="12.125" style="14" customWidth="1"/>
    <col min="8135" max="8135" width="11.375" style="14" customWidth="1"/>
    <col min="8136" max="8136" width="10.875" style="14" customWidth="1"/>
    <col min="8137" max="8192" width="6.75" style="14" hidden="1" customWidth="1"/>
    <col min="8193" max="8388" width="6.75" style="14"/>
    <col min="8389" max="8389" width="37.125" style="14" customWidth="1"/>
    <col min="8390" max="8390" width="12.125" style="14" customWidth="1"/>
    <col min="8391" max="8391" width="11.375" style="14" customWidth="1"/>
    <col min="8392" max="8392" width="10.875" style="14" customWidth="1"/>
    <col min="8393" max="8448" width="6.75" style="14" hidden="1" customWidth="1"/>
    <col min="8449" max="8644" width="6.75" style="14"/>
    <col min="8645" max="8645" width="37.125" style="14" customWidth="1"/>
    <col min="8646" max="8646" width="12.125" style="14" customWidth="1"/>
    <col min="8647" max="8647" width="11.375" style="14" customWidth="1"/>
    <col min="8648" max="8648" width="10.875" style="14" customWidth="1"/>
    <col min="8649" max="8704" width="6.75" style="14" hidden="1" customWidth="1"/>
    <col min="8705" max="8900" width="6.75" style="14"/>
    <col min="8901" max="8901" width="37.125" style="14" customWidth="1"/>
    <col min="8902" max="8902" width="12.125" style="14" customWidth="1"/>
    <col min="8903" max="8903" width="11.375" style="14" customWidth="1"/>
    <col min="8904" max="8904" width="10.875" style="14" customWidth="1"/>
    <col min="8905" max="8960" width="6.75" style="14" hidden="1" customWidth="1"/>
    <col min="8961" max="9156" width="6.75" style="14"/>
    <col min="9157" max="9157" width="37.125" style="14" customWidth="1"/>
    <col min="9158" max="9158" width="12.125" style="14" customWidth="1"/>
    <col min="9159" max="9159" width="11.375" style="14" customWidth="1"/>
    <col min="9160" max="9160" width="10.875" style="14" customWidth="1"/>
    <col min="9161" max="9216" width="6.75" style="14" hidden="1" customWidth="1"/>
    <col min="9217" max="9412" width="6.75" style="14"/>
    <col min="9413" max="9413" width="37.125" style="14" customWidth="1"/>
    <col min="9414" max="9414" width="12.125" style="14" customWidth="1"/>
    <col min="9415" max="9415" width="11.375" style="14" customWidth="1"/>
    <col min="9416" max="9416" width="10.875" style="14" customWidth="1"/>
    <col min="9417" max="9472" width="6.75" style="14" hidden="1" customWidth="1"/>
    <col min="9473" max="9668" width="6.75" style="14"/>
    <col min="9669" max="9669" width="37.125" style="14" customWidth="1"/>
    <col min="9670" max="9670" width="12.125" style="14" customWidth="1"/>
    <col min="9671" max="9671" width="11.375" style="14" customWidth="1"/>
    <col min="9672" max="9672" width="10.875" style="14" customWidth="1"/>
    <col min="9673" max="9728" width="6.75" style="14" hidden="1" customWidth="1"/>
    <col min="9729" max="9924" width="6.75" style="14"/>
    <col min="9925" max="9925" width="37.125" style="14" customWidth="1"/>
    <col min="9926" max="9926" width="12.125" style="14" customWidth="1"/>
    <col min="9927" max="9927" width="11.375" style="14" customWidth="1"/>
    <col min="9928" max="9928" width="10.875" style="14" customWidth="1"/>
    <col min="9929" max="9984" width="6.75" style="14" hidden="1" customWidth="1"/>
    <col min="9985" max="10180" width="6.75" style="14"/>
    <col min="10181" max="10181" width="37.125" style="14" customWidth="1"/>
    <col min="10182" max="10182" width="12.125" style="14" customWidth="1"/>
    <col min="10183" max="10183" width="11.375" style="14" customWidth="1"/>
    <col min="10184" max="10184" width="10.875" style="14" customWidth="1"/>
    <col min="10185" max="10240" width="6.75" style="14" hidden="1" customWidth="1"/>
    <col min="10241" max="10436" width="6.75" style="14"/>
    <col min="10437" max="10437" width="37.125" style="14" customWidth="1"/>
    <col min="10438" max="10438" width="12.125" style="14" customWidth="1"/>
    <col min="10439" max="10439" width="11.375" style="14" customWidth="1"/>
    <col min="10440" max="10440" width="10.875" style="14" customWidth="1"/>
    <col min="10441" max="10496" width="6.75" style="14" hidden="1" customWidth="1"/>
    <col min="10497" max="10692" width="6.75" style="14"/>
    <col min="10693" max="10693" width="37.125" style="14" customWidth="1"/>
    <col min="10694" max="10694" width="12.125" style="14" customWidth="1"/>
    <col min="10695" max="10695" width="11.375" style="14" customWidth="1"/>
    <col min="10696" max="10696" width="10.875" style="14" customWidth="1"/>
    <col min="10697" max="10752" width="6.75" style="14" hidden="1" customWidth="1"/>
    <col min="10753" max="10948" width="6.75" style="14"/>
    <col min="10949" max="10949" width="37.125" style="14" customWidth="1"/>
    <col min="10950" max="10950" width="12.125" style="14" customWidth="1"/>
    <col min="10951" max="10951" width="11.375" style="14" customWidth="1"/>
    <col min="10952" max="10952" width="10.875" style="14" customWidth="1"/>
    <col min="10953" max="11008" width="6.75" style="14" hidden="1" customWidth="1"/>
    <col min="11009" max="11204" width="6.75" style="14"/>
    <col min="11205" max="11205" width="37.125" style="14" customWidth="1"/>
    <col min="11206" max="11206" width="12.125" style="14" customWidth="1"/>
    <col min="11207" max="11207" width="11.375" style="14" customWidth="1"/>
    <col min="11208" max="11208" width="10.875" style="14" customWidth="1"/>
    <col min="11209" max="11264" width="6.75" style="14" hidden="1" customWidth="1"/>
    <col min="11265" max="11460" width="6.75" style="14"/>
    <col min="11461" max="11461" width="37.125" style="14" customWidth="1"/>
    <col min="11462" max="11462" width="12.125" style="14" customWidth="1"/>
    <col min="11463" max="11463" width="11.375" style="14" customWidth="1"/>
    <col min="11464" max="11464" width="10.875" style="14" customWidth="1"/>
    <col min="11465" max="11520" width="6.75" style="14" hidden="1" customWidth="1"/>
    <col min="11521" max="11716" width="6.75" style="14"/>
    <col min="11717" max="11717" width="37.125" style="14" customWidth="1"/>
    <col min="11718" max="11718" width="12.125" style="14" customWidth="1"/>
    <col min="11719" max="11719" width="11.375" style="14" customWidth="1"/>
    <col min="11720" max="11720" width="10.875" style="14" customWidth="1"/>
    <col min="11721" max="11776" width="6.75" style="14" hidden="1" customWidth="1"/>
    <col min="11777" max="11972" width="6.75" style="14"/>
    <col min="11973" max="11973" width="37.125" style="14" customWidth="1"/>
    <col min="11974" max="11974" width="12.125" style="14" customWidth="1"/>
    <col min="11975" max="11975" width="11.375" style="14" customWidth="1"/>
    <col min="11976" max="11976" width="10.875" style="14" customWidth="1"/>
    <col min="11977" max="12032" width="6.75" style="14" hidden="1" customWidth="1"/>
    <col min="12033" max="12228" width="6.75" style="14"/>
    <col min="12229" max="12229" width="37.125" style="14" customWidth="1"/>
    <col min="12230" max="12230" width="12.125" style="14" customWidth="1"/>
    <col min="12231" max="12231" width="11.375" style="14" customWidth="1"/>
    <col min="12232" max="12232" width="10.875" style="14" customWidth="1"/>
    <col min="12233" max="12288" width="6.75" style="14" hidden="1" customWidth="1"/>
    <col min="12289" max="12484" width="6.75" style="14"/>
    <col min="12485" max="12485" width="37.125" style="14" customWidth="1"/>
    <col min="12486" max="12486" width="12.125" style="14" customWidth="1"/>
    <col min="12487" max="12487" width="11.375" style="14" customWidth="1"/>
    <col min="12488" max="12488" width="10.875" style="14" customWidth="1"/>
    <col min="12489" max="12544" width="6.75" style="14" hidden="1" customWidth="1"/>
    <col min="12545" max="12740" width="6.75" style="14"/>
    <col min="12741" max="12741" width="37.125" style="14" customWidth="1"/>
    <col min="12742" max="12742" width="12.125" style="14" customWidth="1"/>
    <col min="12743" max="12743" width="11.375" style="14" customWidth="1"/>
    <col min="12744" max="12744" width="10.875" style="14" customWidth="1"/>
    <col min="12745" max="12800" width="6.75" style="14" hidden="1" customWidth="1"/>
    <col min="12801" max="12996" width="6.75" style="14"/>
    <col min="12997" max="12997" width="37.125" style="14" customWidth="1"/>
    <col min="12998" max="12998" width="12.125" style="14" customWidth="1"/>
    <col min="12999" max="12999" width="11.375" style="14" customWidth="1"/>
    <col min="13000" max="13000" width="10.875" style="14" customWidth="1"/>
    <col min="13001" max="13056" width="6.75" style="14" hidden="1" customWidth="1"/>
    <col min="13057" max="13252" width="6.75" style="14"/>
    <col min="13253" max="13253" width="37.125" style="14" customWidth="1"/>
    <col min="13254" max="13254" width="12.125" style="14" customWidth="1"/>
    <col min="13255" max="13255" width="11.375" style="14" customWidth="1"/>
    <col min="13256" max="13256" width="10.875" style="14" customWidth="1"/>
    <col min="13257" max="13312" width="6.75" style="14" hidden="1" customWidth="1"/>
    <col min="13313" max="13508" width="6.75" style="14"/>
    <col min="13509" max="13509" width="37.125" style="14" customWidth="1"/>
    <col min="13510" max="13510" width="12.125" style="14" customWidth="1"/>
    <col min="13511" max="13511" width="11.375" style="14" customWidth="1"/>
    <col min="13512" max="13512" width="10.875" style="14" customWidth="1"/>
    <col min="13513" max="13568" width="6.75" style="14" hidden="1" customWidth="1"/>
    <col min="13569" max="13764" width="6.75" style="14"/>
    <col min="13765" max="13765" width="37.125" style="14" customWidth="1"/>
    <col min="13766" max="13766" width="12.125" style="14" customWidth="1"/>
    <col min="13767" max="13767" width="11.375" style="14" customWidth="1"/>
    <col min="13768" max="13768" width="10.875" style="14" customWidth="1"/>
    <col min="13769" max="13824" width="6.75" style="14" hidden="1" customWidth="1"/>
    <col min="13825" max="14020" width="6.75" style="14"/>
    <col min="14021" max="14021" width="37.125" style="14" customWidth="1"/>
    <col min="14022" max="14022" width="12.125" style="14" customWidth="1"/>
    <col min="14023" max="14023" width="11.375" style="14" customWidth="1"/>
    <col min="14024" max="14024" width="10.875" style="14" customWidth="1"/>
    <col min="14025" max="14080" width="6.75" style="14" hidden="1" customWidth="1"/>
    <col min="14081" max="14276" width="6.75" style="14"/>
    <col min="14277" max="14277" width="37.125" style="14" customWidth="1"/>
    <col min="14278" max="14278" width="12.125" style="14" customWidth="1"/>
    <col min="14279" max="14279" width="11.375" style="14" customWidth="1"/>
    <col min="14280" max="14280" width="10.875" style="14" customWidth="1"/>
    <col min="14281" max="14336" width="6.75" style="14" hidden="1" customWidth="1"/>
    <col min="14337" max="14532" width="6.75" style="14"/>
    <col min="14533" max="14533" width="37.125" style="14" customWidth="1"/>
    <col min="14534" max="14534" width="12.125" style="14" customWidth="1"/>
    <col min="14535" max="14535" width="11.375" style="14" customWidth="1"/>
    <col min="14536" max="14536" width="10.875" style="14" customWidth="1"/>
    <col min="14537" max="14592" width="6.75" style="14" hidden="1" customWidth="1"/>
    <col min="14593" max="14788" width="6.75" style="14"/>
    <col min="14789" max="14789" width="37.125" style="14" customWidth="1"/>
    <col min="14790" max="14790" width="12.125" style="14" customWidth="1"/>
    <col min="14791" max="14791" width="11.375" style="14" customWidth="1"/>
    <col min="14792" max="14792" width="10.875" style="14" customWidth="1"/>
    <col min="14793" max="14848" width="6.75" style="14" hidden="1" customWidth="1"/>
    <col min="14849" max="15044" width="6.75" style="14"/>
    <col min="15045" max="15045" width="37.125" style="14" customWidth="1"/>
    <col min="15046" max="15046" width="12.125" style="14" customWidth="1"/>
    <col min="15047" max="15047" width="11.375" style="14" customWidth="1"/>
    <col min="15048" max="15048" width="10.875" style="14" customWidth="1"/>
    <col min="15049" max="15104" width="6.75" style="14" hidden="1" customWidth="1"/>
    <col min="15105" max="15300" width="6.75" style="14"/>
    <col min="15301" max="15301" width="37.125" style="14" customWidth="1"/>
    <col min="15302" max="15302" width="12.125" style="14" customWidth="1"/>
    <col min="15303" max="15303" width="11.375" style="14" customWidth="1"/>
    <col min="15304" max="15304" width="10.875" style="14" customWidth="1"/>
    <col min="15305" max="15360" width="6.75" style="14" hidden="1" customWidth="1"/>
    <col min="15361" max="15556" width="6.75" style="14"/>
    <col min="15557" max="15557" width="37.125" style="14" customWidth="1"/>
    <col min="15558" max="15558" width="12.125" style="14" customWidth="1"/>
    <col min="15559" max="15559" width="11.375" style="14" customWidth="1"/>
    <col min="15560" max="15560" width="10.875" style="14" customWidth="1"/>
    <col min="15561" max="15616" width="6.75" style="14" hidden="1" customWidth="1"/>
    <col min="15617" max="15812" width="6.75" style="14"/>
    <col min="15813" max="15813" width="37.125" style="14" customWidth="1"/>
    <col min="15814" max="15814" width="12.125" style="14" customWidth="1"/>
    <col min="15815" max="15815" width="11.375" style="14" customWidth="1"/>
    <col min="15816" max="15816" width="10.875" style="14" customWidth="1"/>
    <col min="15817" max="15872" width="6.75" style="14" hidden="1" customWidth="1"/>
    <col min="15873" max="16068" width="6.75" style="14"/>
    <col min="16069" max="16069" width="37.125" style="14" customWidth="1"/>
    <col min="16070" max="16070" width="12.125" style="14" customWidth="1"/>
    <col min="16071" max="16071" width="11.375" style="14" customWidth="1"/>
    <col min="16072" max="16072" width="10.875" style="14" customWidth="1"/>
    <col min="16073" max="16128" width="6.75" style="14" hidden="1" customWidth="1"/>
    <col min="16129" max="16376" width="6.75" style="14"/>
    <col min="16377" max="16384" width="7" style="14" customWidth="1"/>
  </cols>
  <sheetData>
    <row r="1" ht="35.1" customHeight="1" spans="1:5">
      <c r="A1" s="95" t="s">
        <v>1614</v>
      </c>
      <c r="B1" s="96"/>
      <c r="C1" s="96"/>
      <c r="D1" s="96"/>
      <c r="E1" s="96"/>
    </row>
    <row r="2" s="50" customFormat="1" customHeight="1" spans="1:5">
      <c r="A2" s="97" t="s">
        <v>1615</v>
      </c>
      <c r="B2" s="97" t="s">
        <v>1130</v>
      </c>
      <c r="C2" s="97" t="s">
        <v>1202</v>
      </c>
      <c r="D2" s="97" t="s">
        <v>5</v>
      </c>
      <c r="E2" s="97" t="s">
        <v>112</v>
      </c>
    </row>
    <row r="3" customHeight="1" spans="1:5">
      <c r="A3" s="98" t="s">
        <v>1574</v>
      </c>
      <c r="B3" s="99">
        <v>0</v>
      </c>
      <c r="C3" s="99">
        <v>0</v>
      </c>
      <c r="D3" s="99">
        <v>0</v>
      </c>
      <c r="E3" s="99">
        <v>0</v>
      </c>
    </row>
    <row r="4" customHeight="1" spans="1:5">
      <c r="A4" s="98" t="s">
        <v>1575</v>
      </c>
      <c r="B4" s="99">
        <v>0</v>
      </c>
      <c r="C4" s="99">
        <v>0</v>
      </c>
      <c r="D4" s="99">
        <v>0</v>
      </c>
      <c r="E4" s="100">
        <v>0</v>
      </c>
    </row>
    <row r="5" customHeight="1" spans="1:5">
      <c r="A5" s="98" t="s">
        <v>1576</v>
      </c>
      <c r="B5" s="99">
        <v>0</v>
      </c>
      <c r="C5" s="99">
        <v>0</v>
      </c>
      <c r="D5" s="99">
        <v>0</v>
      </c>
      <c r="E5" s="100">
        <v>0</v>
      </c>
    </row>
    <row r="6" customHeight="1" spans="1:5">
      <c r="A6" s="98" t="s">
        <v>1577</v>
      </c>
      <c r="B6" s="99">
        <v>0</v>
      </c>
      <c r="C6" s="99">
        <v>0</v>
      </c>
      <c r="D6" s="99">
        <v>0</v>
      </c>
      <c r="E6" s="100">
        <v>0</v>
      </c>
    </row>
    <row r="7" customHeight="1" spans="1:5">
      <c r="A7" s="98" t="s">
        <v>1578</v>
      </c>
      <c r="B7" s="99">
        <v>0</v>
      </c>
      <c r="C7" s="99">
        <v>0</v>
      </c>
      <c r="D7" s="99">
        <v>0</v>
      </c>
      <c r="E7" s="100">
        <v>0</v>
      </c>
    </row>
    <row r="8" s="50" customFormat="1" customHeight="1" spans="1:5">
      <c r="A8" s="97" t="s">
        <v>1579</v>
      </c>
      <c r="B8" s="101">
        <f>B3+B4+B5+B6+B7</f>
        <v>0</v>
      </c>
      <c r="C8" s="101"/>
      <c r="D8" s="101">
        <f t="shared" ref="D8:E8" si="0">D3+D4+D5+D6+D7</f>
        <v>0</v>
      </c>
      <c r="E8" s="101">
        <f t="shared" si="0"/>
        <v>0</v>
      </c>
    </row>
    <row r="9" customHeight="1" spans="1:5">
      <c r="A9" s="102" t="s">
        <v>1616</v>
      </c>
      <c r="B9" s="102"/>
      <c r="C9" s="102"/>
      <c r="D9" s="102"/>
      <c r="E9" s="102"/>
    </row>
  </sheetData>
  <mergeCells count="2">
    <mergeCell ref="A1:E1"/>
    <mergeCell ref="A9:E9"/>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8"/>
  <sheetViews>
    <sheetView workbookViewId="0">
      <selection activeCell="F22" sqref="F22:G22"/>
    </sheetView>
  </sheetViews>
  <sheetFormatPr defaultColWidth="6.75" defaultRowHeight="11.25" outlineLevelRow="7"/>
  <cols>
    <col min="1" max="1" width="21" style="14" customWidth="1"/>
    <col min="2" max="6" width="15.125" style="14" customWidth="1"/>
    <col min="7" max="8" width="12" style="14" customWidth="1"/>
    <col min="9" max="11" width="9" style="14" customWidth="1"/>
    <col min="12" max="12" width="5.625" style="14" customWidth="1"/>
    <col min="13" max="13" width="0.75" style="14" customWidth="1"/>
    <col min="14" max="14" width="10.125" style="14" customWidth="1"/>
    <col min="15" max="15" width="5.875" style="14" customWidth="1"/>
    <col min="16" max="16384" width="6.75" style="14"/>
  </cols>
  <sheetData>
    <row r="1" ht="33" customHeight="1" spans="1:258">
      <c r="A1" s="77" t="s">
        <v>1617</v>
      </c>
      <c r="B1" s="78"/>
      <c r="C1" s="78"/>
      <c r="D1" s="78"/>
      <c r="E1" s="78"/>
      <c r="F1" s="78"/>
      <c r="G1" s="79"/>
      <c r="H1" s="79"/>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c r="IX1" s="92"/>
    </row>
    <row r="2" ht="19.5" customHeight="1" spans="1:258">
      <c r="A2" s="80"/>
      <c r="B2" s="81"/>
      <c r="C2" s="81"/>
      <c r="D2" s="81"/>
      <c r="E2" s="81"/>
      <c r="F2" s="81"/>
      <c r="G2" s="82"/>
      <c r="H2" s="82"/>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row>
    <row r="3" ht="36" customHeight="1" spans="1:258">
      <c r="A3" s="83" t="s">
        <v>1218</v>
      </c>
      <c r="B3" s="84" t="s">
        <v>1130</v>
      </c>
      <c r="C3" s="84" t="s">
        <v>1219</v>
      </c>
      <c r="D3" s="84" t="s">
        <v>112</v>
      </c>
      <c r="E3" s="84" t="s">
        <v>1131</v>
      </c>
      <c r="F3" s="83" t="s">
        <v>1132</v>
      </c>
      <c r="G3" s="85"/>
      <c r="H3" s="85"/>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4"/>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row>
    <row r="4" ht="19.5" customHeight="1" spans="1:8">
      <c r="A4" s="86" t="s">
        <v>1225</v>
      </c>
      <c r="B4" s="87">
        <v>0</v>
      </c>
      <c r="C4" s="87">
        <v>0</v>
      </c>
      <c r="D4" s="87">
        <v>0</v>
      </c>
      <c r="E4" s="87">
        <v>0</v>
      </c>
      <c r="F4" s="87">
        <v>0</v>
      </c>
      <c r="G4" s="88"/>
      <c r="H4" s="88"/>
    </row>
    <row r="5" ht="19.5" customHeight="1" spans="1:8">
      <c r="A5" s="86"/>
      <c r="B5" s="89"/>
      <c r="C5" s="89"/>
      <c r="D5" s="89"/>
      <c r="E5" s="89"/>
      <c r="F5" s="89"/>
      <c r="G5" s="88"/>
      <c r="H5" s="88"/>
    </row>
    <row r="6" ht="19.5" customHeight="1" spans="1:258">
      <c r="A6" s="83" t="s">
        <v>1618</v>
      </c>
      <c r="B6" s="89">
        <v>0</v>
      </c>
      <c r="C6" s="89">
        <v>0</v>
      </c>
      <c r="D6" s="89">
        <v>0</v>
      </c>
      <c r="E6" s="89">
        <v>0</v>
      </c>
      <c r="F6" s="89">
        <v>0</v>
      </c>
      <c r="G6" s="90"/>
      <c r="H6" s="90"/>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4"/>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3"/>
      <c r="FV6" s="93"/>
      <c r="FW6" s="93"/>
      <c r="FX6" s="93"/>
      <c r="FY6" s="93"/>
      <c r="FZ6" s="93"/>
      <c r="GA6" s="93"/>
      <c r="GB6" s="93"/>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c r="HC6" s="93"/>
      <c r="HD6" s="93"/>
      <c r="HE6" s="93"/>
      <c r="HF6" s="93"/>
      <c r="HG6" s="93"/>
      <c r="HH6" s="93"/>
      <c r="HI6" s="93"/>
      <c r="HJ6" s="93"/>
      <c r="HK6" s="93"/>
      <c r="HL6" s="93"/>
      <c r="HM6" s="93"/>
      <c r="HN6" s="93"/>
      <c r="HO6" s="93"/>
      <c r="HP6" s="93"/>
      <c r="HQ6" s="93"/>
      <c r="HR6" s="93"/>
      <c r="HS6" s="93"/>
      <c r="HT6" s="93"/>
      <c r="HU6" s="93"/>
      <c r="HV6" s="93"/>
      <c r="HW6" s="93"/>
      <c r="HX6" s="93"/>
      <c r="HY6" s="93"/>
      <c r="HZ6" s="93"/>
      <c r="IA6" s="93"/>
      <c r="IB6" s="93"/>
      <c r="IC6" s="93"/>
      <c r="ID6" s="93"/>
      <c r="IE6" s="93"/>
      <c r="IF6" s="93"/>
      <c r="IG6" s="93"/>
      <c r="IH6" s="93"/>
      <c r="II6" s="93"/>
      <c r="IJ6" s="93"/>
      <c r="IK6" s="93"/>
      <c r="IL6" s="93"/>
      <c r="IM6" s="93"/>
      <c r="IN6" s="93"/>
      <c r="IO6" s="93"/>
      <c r="IP6" s="93"/>
      <c r="IQ6" s="93"/>
      <c r="IR6" s="93"/>
      <c r="IS6" s="93"/>
      <c r="IT6" s="93"/>
      <c r="IU6" s="93"/>
      <c r="IV6" s="93"/>
      <c r="IW6" s="93"/>
      <c r="IX6" s="93"/>
    </row>
    <row r="7" spans="1:6">
      <c r="A7" s="91" t="s">
        <v>1619</v>
      </c>
      <c r="B7" s="91"/>
      <c r="C7" s="91"/>
      <c r="D7" s="91"/>
      <c r="E7" s="91"/>
      <c r="F7" s="91"/>
    </row>
    <row r="8" spans="1:6">
      <c r="A8" s="91"/>
      <c r="B8" s="91"/>
      <c r="C8" s="91"/>
      <c r="D8" s="91"/>
      <c r="E8" s="91"/>
      <c r="F8" s="91"/>
    </row>
  </sheetData>
  <mergeCells count="2">
    <mergeCell ref="A1:F1"/>
    <mergeCell ref="A7:F8"/>
  </mergeCells>
  <printOptions horizontalCentered="1"/>
  <pageMargins left="0.748031496062992" right="0.748031496062992" top="0.984251968503937" bottom="0.984251968503937" header="0.511811023622047" footer="0.511811023622047"/>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workbookViewId="0">
      <selection activeCell="E10" sqref="E10"/>
    </sheetView>
  </sheetViews>
  <sheetFormatPr defaultColWidth="7" defaultRowHeight="21" customHeight="1" outlineLevelCol="7"/>
  <cols>
    <col min="1" max="1" width="50" style="14" customWidth="1"/>
    <col min="2" max="2" width="20" style="14" customWidth="1"/>
    <col min="3" max="16384" width="7" style="14"/>
  </cols>
  <sheetData>
    <row r="1" customHeight="1" spans="1:2">
      <c r="A1" s="64" t="s">
        <v>1620</v>
      </c>
      <c r="B1" s="65"/>
    </row>
    <row r="2" customHeight="1" spans="1:2">
      <c r="A2" s="66"/>
      <c r="B2" s="67" t="s">
        <v>2</v>
      </c>
    </row>
    <row r="3" customHeight="1" spans="1:2">
      <c r="A3" s="68" t="s">
        <v>1586</v>
      </c>
      <c r="B3" s="69" t="s">
        <v>112</v>
      </c>
    </row>
    <row r="4" customHeight="1" spans="1:2">
      <c r="A4" s="70" t="s">
        <v>1621</v>
      </c>
      <c r="B4" s="71">
        <v>68341</v>
      </c>
    </row>
    <row r="5" s="50" customFormat="1" customHeight="1" spans="1:2">
      <c r="A5" s="72" t="s">
        <v>1622</v>
      </c>
      <c r="B5" s="73"/>
    </row>
    <row r="6" customHeight="1" spans="1:2">
      <c r="A6" s="63" t="s">
        <v>1623</v>
      </c>
      <c r="B6" s="74"/>
    </row>
    <row r="7" customHeight="1" spans="1:2">
      <c r="A7" s="63" t="s">
        <v>1624</v>
      </c>
      <c r="B7" s="74"/>
    </row>
    <row r="8" customHeight="1" spans="1:2">
      <c r="A8" s="63" t="s">
        <v>1625</v>
      </c>
      <c r="B8" s="74"/>
    </row>
    <row r="9" customHeight="1" spans="1:2">
      <c r="A9" s="63" t="s">
        <v>1626</v>
      </c>
      <c r="B9" s="74"/>
    </row>
    <row r="10" customHeight="1" spans="1:2">
      <c r="A10" s="63" t="s">
        <v>1627</v>
      </c>
      <c r="B10" s="74"/>
    </row>
    <row r="11" customHeight="1" spans="1:2">
      <c r="A11" s="63" t="s">
        <v>1628</v>
      </c>
      <c r="B11" s="74"/>
    </row>
    <row r="12" customHeight="1" spans="1:2">
      <c r="A12" s="63" t="s">
        <v>1133</v>
      </c>
      <c r="B12" s="74"/>
    </row>
    <row r="13" s="50" customFormat="1" customHeight="1" spans="1:8">
      <c r="A13" s="72" t="s">
        <v>1629</v>
      </c>
      <c r="B13" s="73">
        <v>16418</v>
      </c>
      <c r="H13" s="14"/>
    </row>
    <row r="14" customHeight="1" spans="1:2">
      <c r="A14" s="63" t="s">
        <v>1630</v>
      </c>
      <c r="B14" s="74">
        <v>7143</v>
      </c>
    </row>
    <row r="15" customHeight="1" spans="1:2">
      <c r="A15" s="63" t="s">
        <v>1631</v>
      </c>
      <c r="B15" s="74"/>
    </row>
    <row r="16" customHeight="1" spans="1:2">
      <c r="A16" s="63" t="s">
        <v>1624</v>
      </c>
      <c r="B16" s="74">
        <v>26</v>
      </c>
    </row>
    <row r="17" customHeight="1" spans="1:2">
      <c r="A17" s="63" t="s">
        <v>1625</v>
      </c>
      <c r="B17" s="74">
        <v>7815</v>
      </c>
    </row>
    <row r="18" customHeight="1" spans="1:2">
      <c r="A18" s="63" t="s">
        <v>1626</v>
      </c>
      <c r="B18" s="74"/>
    </row>
    <row r="19" customHeight="1" spans="1:2">
      <c r="A19" s="63" t="s">
        <v>1627</v>
      </c>
      <c r="B19" s="74">
        <v>1433</v>
      </c>
    </row>
    <row r="20" customHeight="1" spans="1:2">
      <c r="A20" s="63" t="s">
        <v>1628</v>
      </c>
      <c r="B20" s="74">
        <v>1</v>
      </c>
    </row>
    <row r="21" s="50" customFormat="1" customHeight="1" spans="1:2">
      <c r="A21" s="72" t="s">
        <v>1632</v>
      </c>
      <c r="B21" s="73">
        <v>51040</v>
      </c>
    </row>
    <row r="22" customHeight="1" spans="1:2">
      <c r="A22" s="75" t="s">
        <v>1623</v>
      </c>
      <c r="B22" s="74">
        <v>29849</v>
      </c>
    </row>
    <row r="23" customHeight="1" spans="1:2">
      <c r="A23" s="75" t="s">
        <v>1624</v>
      </c>
      <c r="B23" s="74">
        <v>22</v>
      </c>
    </row>
    <row r="24" customHeight="1" spans="1:2">
      <c r="A24" s="63" t="s">
        <v>1625</v>
      </c>
      <c r="B24" s="74">
        <v>20498</v>
      </c>
    </row>
    <row r="25" customHeight="1" spans="1:2">
      <c r="A25" s="63" t="s">
        <v>1627</v>
      </c>
      <c r="B25" s="74">
        <v>53</v>
      </c>
    </row>
    <row r="26" customHeight="1" spans="1:2">
      <c r="A26" s="63" t="s">
        <v>1628</v>
      </c>
      <c r="B26" s="74">
        <v>618</v>
      </c>
    </row>
    <row r="27" s="50" customFormat="1" customHeight="1" spans="1:2">
      <c r="A27" s="72" t="s">
        <v>1633</v>
      </c>
      <c r="B27" s="73"/>
    </row>
    <row r="28" customHeight="1" spans="1:2">
      <c r="A28" s="63" t="s">
        <v>1634</v>
      </c>
      <c r="B28" s="74"/>
    </row>
    <row r="29" customHeight="1" spans="1:2">
      <c r="A29" s="63" t="s">
        <v>1624</v>
      </c>
      <c r="B29" s="74"/>
    </row>
    <row r="30" customHeight="1" spans="1:2">
      <c r="A30" s="63" t="s">
        <v>1625</v>
      </c>
      <c r="B30" s="74"/>
    </row>
    <row r="31" customHeight="1" spans="1:2">
      <c r="A31" s="63" t="s">
        <v>1627</v>
      </c>
      <c r="B31" s="74"/>
    </row>
    <row r="32" customHeight="1" spans="1:2">
      <c r="A32" s="63" t="s">
        <v>1628</v>
      </c>
      <c r="B32" s="74"/>
    </row>
    <row r="33" s="50" customFormat="1" customHeight="1" spans="1:2">
      <c r="A33" s="72" t="s">
        <v>1635</v>
      </c>
      <c r="B33" s="73"/>
    </row>
    <row r="34" customHeight="1" spans="1:2">
      <c r="A34" s="75" t="s">
        <v>1636</v>
      </c>
      <c r="B34" s="74"/>
    </row>
    <row r="35" customHeight="1" spans="1:2">
      <c r="A35" s="63" t="s">
        <v>1624</v>
      </c>
      <c r="B35" s="74"/>
    </row>
    <row r="36" customHeight="1" spans="1:2">
      <c r="A36" s="63" t="s">
        <v>1625</v>
      </c>
      <c r="B36" s="74"/>
    </row>
    <row r="37" customHeight="1" spans="1:2">
      <c r="A37" s="63" t="s">
        <v>1627</v>
      </c>
      <c r="B37" s="74"/>
    </row>
    <row r="38" s="50" customFormat="1" customHeight="1" spans="1:2">
      <c r="A38" s="72" t="s">
        <v>1637</v>
      </c>
      <c r="B38" s="73">
        <v>883</v>
      </c>
    </row>
    <row r="39" customHeight="1" spans="1:2">
      <c r="A39" s="63" t="s">
        <v>1638</v>
      </c>
      <c r="B39" s="74">
        <v>856</v>
      </c>
    </row>
    <row r="40" customHeight="1" spans="1:2">
      <c r="A40" s="76" t="s">
        <v>1624</v>
      </c>
      <c r="B40" s="74">
        <v>9</v>
      </c>
    </row>
    <row r="41" customHeight="1" spans="1:2">
      <c r="A41" s="63" t="s">
        <v>1627</v>
      </c>
      <c r="B41" s="74">
        <v>18</v>
      </c>
    </row>
    <row r="42" customHeight="1" spans="1:2">
      <c r="A42" s="63" t="s">
        <v>1628</v>
      </c>
      <c r="B42" s="74"/>
    </row>
  </sheetData>
  <mergeCells count="1">
    <mergeCell ref="A1:B1"/>
  </mergeCells>
  <printOptions horizontalCentered="1"/>
  <pageMargins left="0.748031496062992" right="0.748031496062992" top="0.984251968503937" bottom="0.984251968503937" header="0.511811023622047" footer="0.511811023622047"/>
  <pageSetup paperSize="9" scale="7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topLeftCell="A9" workbookViewId="0">
      <selection activeCell="I29" sqref="I29"/>
    </sheetView>
  </sheetViews>
  <sheetFormatPr defaultColWidth="7" defaultRowHeight="18" customHeight="1" outlineLevelCol="5"/>
  <cols>
    <col min="1" max="1" width="32.625" style="14" customWidth="1"/>
    <col min="2" max="2" width="13.375" style="14" customWidth="1"/>
    <col min="3" max="3" width="10.625" style="14" customWidth="1"/>
    <col min="4" max="4" width="10.875" style="14" customWidth="1"/>
    <col min="5" max="5" width="10.5" style="145" customWidth="1"/>
    <col min="6" max="6" width="12.5" style="14" customWidth="1"/>
    <col min="7" max="16384" width="7" style="14"/>
  </cols>
  <sheetData>
    <row r="1" ht="32.1" customHeight="1" spans="1:6">
      <c r="A1" s="77" t="s">
        <v>46</v>
      </c>
      <c r="B1" s="78"/>
      <c r="C1" s="78"/>
      <c r="D1" s="78"/>
      <c r="E1" s="244"/>
      <c r="F1" s="78"/>
    </row>
    <row r="2" customHeight="1" spans="1:6">
      <c r="A2" s="245"/>
      <c r="B2" s="147"/>
      <c r="C2" s="148" t="s">
        <v>1</v>
      </c>
      <c r="E2" s="246"/>
      <c r="F2" s="171" t="s">
        <v>2</v>
      </c>
    </row>
    <row r="3" customHeight="1" spans="1:6">
      <c r="A3" s="247" t="s">
        <v>47</v>
      </c>
      <c r="B3" s="247" t="s">
        <v>4</v>
      </c>
      <c r="C3" s="248" t="s">
        <v>5</v>
      </c>
      <c r="D3" s="249" t="s">
        <v>6</v>
      </c>
      <c r="E3" s="250" t="s">
        <v>7</v>
      </c>
      <c r="F3" s="118" t="s">
        <v>8</v>
      </c>
    </row>
    <row r="4" customHeight="1" spans="1:6">
      <c r="A4" s="251"/>
      <c r="B4" s="251"/>
      <c r="C4" s="251"/>
      <c r="D4" s="252"/>
      <c r="E4" s="250"/>
      <c r="F4" s="118"/>
    </row>
    <row r="5" customHeight="1" spans="1:6">
      <c r="A5" s="98" t="s">
        <v>48</v>
      </c>
      <c r="B5" s="108">
        <v>56423</v>
      </c>
      <c r="C5" s="108">
        <v>60973</v>
      </c>
      <c r="D5" s="108">
        <v>61611</v>
      </c>
      <c r="E5" s="241">
        <f>D5/C5*100</f>
        <v>101.046364784413</v>
      </c>
      <c r="F5" s="176">
        <v>13.25</v>
      </c>
    </row>
    <row r="6" customHeight="1" spans="1:6">
      <c r="A6" s="98" t="s">
        <v>49</v>
      </c>
      <c r="B6" s="108"/>
      <c r="C6" s="108"/>
      <c r="D6" s="108"/>
      <c r="E6" s="241"/>
      <c r="F6" s="176"/>
    </row>
    <row r="7" customHeight="1" spans="1:6">
      <c r="A7" s="98" t="s">
        <v>50</v>
      </c>
      <c r="B7" s="108">
        <v>686</v>
      </c>
      <c r="C7" s="108">
        <v>686</v>
      </c>
      <c r="D7" s="108">
        <v>700</v>
      </c>
      <c r="E7" s="241">
        <f t="shared" ref="E6:E29" si="0">D7/C7*100</f>
        <v>102.040816326531</v>
      </c>
      <c r="F7" s="176">
        <v>-6.91</v>
      </c>
    </row>
    <row r="8" customHeight="1" spans="1:6">
      <c r="A8" s="98" t="s">
        <v>51</v>
      </c>
      <c r="B8" s="108">
        <v>15365</v>
      </c>
      <c r="C8" s="108">
        <v>19772</v>
      </c>
      <c r="D8" s="108">
        <v>17139</v>
      </c>
      <c r="E8" s="241">
        <f t="shared" si="0"/>
        <v>86.6831883471576</v>
      </c>
      <c r="F8" s="176">
        <v>14.56</v>
      </c>
    </row>
    <row r="9" customHeight="1" spans="1:6">
      <c r="A9" s="98" t="s">
        <v>52</v>
      </c>
      <c r="B9" s="108">
        <v>136894</v>
      </c>
      <c r="C9" s="108">
        <v>139281</v>
      </c>
      <c r="D9" s="108">
        <v>115800</v>
      </c>
      <c r="E9" s="241">
        <f t="shared" si="0"/>
        <v>83.1412755508648</v>
      </c>
      <c r="F9" s="176">
        <v>8.84</v>
      </c>
    </row>
    <row r="10" customHeight="1" spans="1:6">
      <c r="A10" s="98" t="s">
        <v>53</v>
      </c>
      <c r="B10" s="108">
        <v>5010</v>
      </c>
      <c r="C10" s="108">
        <v>18558</v>
      </c>
      <c r="D10" s="108">
        <v>15232</v>
      </c>
      <c r="E10" s="241">
        <f t="shared" si="0"/>
        <v>82.0778101088479</v>
      </c>
      <c r="F10" s="176">
        <v>17.56</v>
      </c>
    </row>
    <row r="11" customHeight="1" spans="1:6">
      <c r="A11" s="98" t="s">
        <v>54</v>
      </c>
      <c r="B11" s="108">
        <v>7523</v>
      </c>
      <c r="C11" s="108">
        <v>8217</v>
      </c>
      <c r="D11" s="108">
        <v>7996</v>
      </c>
      <c r="E11" s="241">
        <f t="shared" si="0"/>
        <v>97.31045393696</v>
      </c>
      <c r="F11" s="176">
        <v>-7.12</v>
      </c>
    </row>
    <row r="12" customHeight="1" spans="1:6">
      <c r="A12" s="98" t="s">
        <v>55</v>
      </c>
      <c r="B12" s="108">
        <v>73554</v>
      </c>
      <c r="C12" s="108">
        <v>75672</v>
      </c>
      <c r="D12" s="108">
        <v>86779</v>
      </c>
      <c r="E12" s="241">
        <f t="shared" si="0"/>
        <v>114.677820065546</v>
      </c>
      <c r="F12" s="176">
        <v>-1.98</v>
      </c>
    </row>
    <row r="13" customHeight="1" spans="1:6">
      <c r="A13" s="98" t="s">
        <v>56</v>
      </c>
      <c r="B13" s="108">
        <v>89163</v>
      </c>
      <c r="C13" s="108">
        <v>95993</v>
      </c>
      <c r="D13" s="108">
        <v>89274</v>
      </c>
      <c r="E13" s="241">
        <f t="shared" si="0"/>
        <v>93.0005312887398</v>
      </c>
      <c r="F13" s="176">
        <v>13.32</v>
      </c>
    </row>
    <row r="14" customHeight="1" spans="1:6">
      <c r="A14" s="98" t="s">
        <v>57</v>
      </c>
      <c r="B14" s="108">
        <v>11046</v>
      </c>
      <c r="C14" s="108">
        <v>16299</v>
      </c>
      <c r="D14" s="108">
        <v>13790</v>
      </c>
      <c r="E14" s="241">
        <f t="shared" si="0"/>
        <v>84.6064175716302</v>
      </c>
      <c r="F14" s="176">
        <v>9.46</v>
      </c>
    </row>
    <row r="15" customHeight="1" spans="1:6">
      <c r="A15" s="98" t="s">
        <v>58</v>
      </c>
      <c r="B15" s="108">
        <v>13966</v>
      </c>
      <c r="C15" s="108">
        <v>17629</v>
      </c>
      <c r="D15" s="108">
        <v>20291</v>
      </c>
      <c r="E15" s="241">
        <f t="shared" si="0"/>
        <v>115.100119121901</v>
      </c>
      <c r="F15" s="176">
        <v>14.08</v>
      </c>
    </row>
    <row r="16" customHeight="1" spans="1:6">
      <c r="A16" s="98" t="s">
        <v>59</v>
      </c>
      <c r="B16" s="108">
        <v>68790</v>
      </c>
      <c r="C16" s="108">
        <v>71791</v>
      </c>
      <c r="D16" s="108">
        <v>102109</v>
      </c>
      <c r="E16" s="241">
        <f t="shared" si="0"/>
        <v>142.230920310345</v>
      </c>
      <c r="F16" s="176">
        <v>0.61</v>
      </c>
    </row>
    <row r="17" customHeight="1" spans="1:6">
      <c r="A17" s="98" t="s">
        <v>60</v>
      </c>
      <c r="B17" s="108">
        <v>10086</v>
      </c>
      <c r="C17" s="108">
        <v>13737</v>
      </c>
      <c r="D17" s="108">
        <v>12804</v>
      </c>
      <c r="E17" s="241">
        <f t="shared" si="0"/>
        <v>93.2081240445512</v>
      </c>
      <c r="F17" s="176">
        <v>-7.2</v>
      </c>
    </row>
    <row r="18" customHeight="1" spans="1:6">
      <c r="A18" s="98" t="s">
        <v>61</v>
      </c>
      <c r="B18" s="108">
        <v>5261</v>
      </c>
      <c r="C18" s="108">
        <v>5261</v>
      </c>
      <c r="D18" s="108">
        <v>4078</v>
      </c>
      <c r="E18" s="241">
        <f t="shared" si="0"/>
        <v>77.5137806500665</v>
      </c>
      <c r="F18" s="176">
        <v>69.21</v>
      </c>
    </row>
    <row r="19" customHeight="1" spans="1:6">
      <c r="A19" s="98" t="s">
        <v>62</v>
      </c>
      <c r="B19" s="108">
        <v>3939</v>
      </c>
      <c r="C19" s="108">
        <v>3939</v>
      </c>
      <c r="D19" s="108">
        <v>473</v>
      </c>
      <c r="E19" s="241">
        <f t="shared" si="0"/>
        <v>12.008123889312</v>
      </c>
      <c r="F19" s="176">
        <v>-60.58</v>
      </c>
    </row>
    <row r="20" customHeight="1" spans="1:6">
      <c r="A20" s="98" t="s">
        <v>63</v>
      </c>
      <c r="B20" s="108">
        <v>50</v>
      </c>
      <c r="C20" s="108">
        <v>50</v>
      </c>
      <c r="D20" s="108"/>
      <c r="E20" s="241"/>
      <c r="F20" s="176"/>
    </row>
    <row r="21" customHeight="1" spans="1:6">
      <c r="A21" s="98" t="s">
        <v>64</v>
      </c>
      <c r="B21" s="108"/>
      <c r="C21" s="108"/>
      <c r="D21" s="108"/>
      <c r="E21" s="241"/>
      <c r="F21" s="176"/>
    </row>
    <row r="22" customHeight="1" spans="1:6">
      <c r="A22" s="98" t="s">
        <v>65</v>
      </c>
      <c r="B22" s="108">
        <v>7052</v>
      </c>
      <c r="C22" s="108">
        <v>7546</v>
      </c>
      <c r="D22" s="108">
        <v>12521</v>
      </c>
      <c r="E22" s="241">
        <f t="shared" si="0"/>
        <v>165.928968990193</v>
      </c>
      <c r="F22" s="176">
        <v>-20.31</v>
      </c>
    </row>
    <row r="23" customHeight="1" spans="1:6">
      <c r="A23" s="98" t="s">
        <v>66</v>
      </c>
      <c r="B23" s="108">
        <v>6568</v>
      </c>
      <c r="C23" s="108">
        <v>6618</v>
      </c>
      <c r="D23" s="108">
        <v>20128</v>
      </c>
      <c r="E23" s="241">
        <f t="shared" si="0"/>
        <v>304.140223632517</v>
      </c>
      <c r="F23" s="176">
        <v>5.61</v>
      </c>
    </row>
    <row r="24" customHeight="1" spans="1:6">
      <c r="A24" s="98" t="s">
        <v>67</v>
      </c>
      <c r="B24" s="108">
        <v>3369</v>
      </c>
      <c r="C24" s="108">
        <v>3709</v>
      </c>
      <c r="D24" s="108">
        <v>2675</v>
      </c>
      <c r="E24" s="241">
        <f t="shared" si="0"/>
        <v>72.1218657320032</v>
      </c>
      <c r="F24" s="176">
        <v>99.48</v>
      </c>
    </row>
    <row r="25" customHeight="1" spans="1:6">
      <c r="A25" s="98" t="s">
        <v>68</v>
      </c>
      <c r="B25" s="108">
        <v>2135</v>
      </c>
      <c r="C25" s="108">
        <v>2785</v>
      </c>
      <c r="D25" s="108">
        <v>4987</v>
      </c>
      <c r="E25" s="241">
        <f t="shared" si="0"/>
        <v>179.066427289048</v>
      </c>
      <c r="F25" s="176"/>
    </row>
    <row r="26" customHeight="1" spans="1:6">
      <c r="A26" s="98" t="s">
        <v>69</v>
      </c>
      <c r="B26" s="108">
        <v>5000</v>
      </c>
      <c r="C26" s="108">
        <v>5000</v>
      </c>
      <c r="D26" s="108"/>
      <c r="E26" s="241"/>
      <c r="F26" s="176"/>
    </row>
    <row r="27" customHeight="1" spans="1:6">
      <c r="A27" s="98" t="s">
        <v>70</v>
      </c>
      <c r="B27" s="108"/>
      <c r="C27" s="108">
        <v>8398</v>
      </c>
      <c r="D27" s="108">
        <v>36</v>
      </c>
      <c r="E27" s="241">
        <f t="shared" si="0"/>
        <v>0.428673493688974</v>
      </c>
      <c r="F27" s="176">
        <v>-74.1</v>
      </c>
    </row>
    <row r="28" customHeight="1" spans="1:6">
      <c r="A28" s="98" t="s">
        <v>71</v>
      </c>
      <c r="B28" s="108">
        <v>14300</v>
      </c>
      <c r="C28" s="108">
        <v>18758</v>
      </c>
      <c r="D28" s="108">
        <v>17601</v>
      </c>
      <c r="E28" s="241">
        <f t="shared" si="0"/>
        <v>93.8319650282546</v>
      </c>
      <c r="F28" s="176">
        <v>32.15</v>
      </c>
    </row>
    <row r="29" customHeight="1" spans="1:6">
      <c r="A29" s="98" t="s">
        <v>72</v>
      </c>
      <c r="B29" s="108"/>
      <c r="C29" s="108"/>
      <c r="D29" s="108"/>
      <c r="E29" s="241"/>
      <c r="F29" s="176"/>
    </row>
    <row r="30" s="50" customFormat="1" customHeight="1" spans="1:6">
      <c r="A30" s="253" t="s">
        <v>73</v>
      </c>
      <c r="B30" s="238">
        <f>SUM(B5:B29)</f>
        <v>536180</v>
      </c>
      <c r="C30" s="238">
        <f>SUM(C5:C29)</f>
        <v>600672</v>
      </c>
      <c r="D30" s="238">
        <f>SUM(D5:D29)</f>
        <v>606024</v>
      </c>
      <c r="E30" s="241">
        <f>D30/C30*100</f>
        <v>100.891002077673</v>
      </c>
      <c r="F30" s="176">
        <v>6.56</v>
      </c>
    </row>
    <row r="31" customHeight="1" spans="1:6">
      <c r="A31" s="254" t="s">
        <v>74</v>
      </c>
      <c r="B31" s="87"/>
      <c r="C31" s="87"/>
      <c r="D31" s="255">
        <v>20605</v>
      </c>
      <c r="E31" s="256"/>
      <c r="F31" s="176">
        <v>43.02</v>
      </c>
    </row>
    <row r="32" customHeight="1" spans="1:6">
      <c r="A32" s="257" t="s">
        <v>75</v>
      </c>
      <c r="B32" s="156"/>
      <c r="C32" s="87"/>
      <c r="D32" s="255"/>
      <c r="E32" s="160"/>
      <c r="F32" s="176"/>
    </row>
    <row r="33" customHeight="1" spans="1:6">
      <c r="A33" s="257" t="s">
        <v>76</v>
      </c>
      <c r="B33" s="87"/>
      <c r="C33" s="87"/>
      <c r="D33" s="255">
        <v>2800</v>
      </c>
      <c r="E33" s="256"/>
      <c r="F33" s="176">
        <v>-76.79</v>
      </c>
    </row>
    <row r="34" customHeight="1" spans="1:6">
      <c r="A34" s="254" t="s">
        <v>77</v>
      </c>
      <c r="B34" s="87"/>
      <c r="C34" s="87"/>
      <c r="D34" s="255">
        <v>13839</v>
      </c>
      <c r="E34" s="160"/>
      <c r="F34" s="176">
        <v>55.04</v>
      </c>
    </row>
    <row r="35" customHeight="1" spans="1:6">
      <c r="A35" s="254" t="s">
        <v>78</v>
      </c>
      <c r="B35" s="156"/>
      <c r="C35" s="156"/>
      <c r="D35" s="258"/>
      <c r="E35" s="256"/>
      <c r="F35" s="176"/>
    </row>
    <row r="36" customHeight="1" spans="1:6">
      <c r="A36" s="259" t="s">
        <v>79</v>
      </c>
      <c r="B36" s="156"/>
      <c r="C36" s="156"/>
      <c r="D36" s="156">
        <v>13386</v>
      </c>
      <c r="E36" s="256"/>
      <c r="F36" s="176">
        <v>-94.97</v>
      </c>
    </row>
    <row r="37" customHeight="1" spans="1:6">
      <c r="A37" s="254" t="s">
        <v>80</v>
      </c>
      <c r="B37" s="156"/>
      <c r="C37" s="156"/>
      <c r="D37" s="156">
        <v>215</v>
      </c>
      <c r="E37" s="256"/>
      <c r="F37" s="176">
        <v>-98.68</v>
      </c>
    </row>
    <row r="38" s="50" customFormat="1" customHeight="1" spans="1:6">
      <c r="A38" s="253" t="s">
        <v>81</v>
      </c>
      <c r="B38" s="164"/>
      <c r="C38" s="164"/>
      <c r="D38" s="260">
        <f>D30+D31+D34+D36+D37+D33</f>
        <v>656869</v>
      </c>
      <c r="E38" s="261"/>
      <c r="F38" s="176">
        <v>-25.91</v>
      </c>
    </row>
  </sheetData>
  <mergeCells count="7">
    <mergeCell ref="A1:F1"/>
    <mergeCell ref="A3:A4"/>
    <mergeCell ref="B3:B4"/>
    <mergeCell ref="C3:C4"/>
    <mergeCell ref="D3:D4"/>
    <mergeCell ref="E3:E4"/>
    <mergeCell ref="F3:F4"/>
  </mergeCells>
  <printOptions horizontalCentered="1"/>
  <pageMargins left="0.708661417322835" right="0.708661417322835" top="0.748031496062992" bottom="0.748031496062992" header="0.31496062992126" footer="0.31496062992126"/>
  <pageSetup paperSize="9" scale="98"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C6" sqref="C6"/>
    </sheetView>
  </sheetViews>
  <sheetFormatPr defaultColWidth="7" defaultRowHeight="21" customHeight="1" outlineLevelCol="1"/>
  <cols>
    <col min="1" max="1" width="50.875" style="14" customWidth="1"/>
    <col min="2" max="2" width="20.625" style="14" customWidth="1"/>
    <col min="3" max="16384" width="7" style="14"/>
  </cols>
  <sheetData>
    <row r="1" ht="48" customHeight="1" spans="1:2">
      <c r="A1" s="51" t="s">
        <v>1639</v>
      </c>
      <c r="B1" s="52"/>
    </row>
    <row r="2" ht="17.25" customHeight="1" spans="1:2">
      <c r="A2" s="53"/>
      <c r="B2" s="54" t="s">
        <v>2</v>
      </c>
    </row>
    <row r="3" customHeight="1" spans="1:2">
      <c r="A3" s="55" t="s">
        <v>1586</v>
      </c>
      <c r="B3" s="56" t="s">
        <v>112</v>
      </c>
    </row>
    <row r="4" customHeight="1" spans="1:2">
      <c r="A4" s="57" t="s">
        <v>1640</v>
      </c>
      <c r="B4" s="58">
        <v>69999</v>
      </c>
    </row>
    <row r="5" s="50" customFormat="1" customHeight="1" spans="1:2">
      <c r="A5" s="59" t="s">
        <v>1622</v>
      </c>
      <c r="B5" s="60"/>
    </row>
    <row r="6" customHeight="1" spans="1:2">
      <c r="A6" s="61" t="s">
        <v>1641</v>
      </c>
      <c r="B6" s="62"/>
    </row>
    <row r="7" customHeight="1" spans="1:2">
      <c r="A7" s="61" t="s">
        <v>1642</v>
      </c>
      <c r="B7" s="62"/>
    </row>
    <row r="8" customHeight="1" spans="1:2">
      <c r="A8" s="61" t="s">
        <v>1480</v>
      </c>
      <c r="B8" s="62"/>
    </row>
    <row r="9" customHeight="1" spans="1:2">
      <c r="A9" s="61" t="s">
        <v>1643</v>
      </c>
      <c r="B9" s="62"/>
    </row>
    <row r="10" customHeight="1" spans="1:2">
      <c r="A10" s="63" t="s">
        <v>1580</v>
      </c>
      <c r="B10" s="62"/>
    </row>
    <row r="11" s="50" customFormat="1" customHeight="1" spans="1:2">
      <c r="A11" s="59" t="s">
        <v>1629</v>
      </c>
      <c r="B11" s="60">
        <v>16615</v>
      </c>
    </row>
    <row r="12" customHeight="1" spans="1:2">
      <c r="A12" s="61" t="s">
        <v>1644</v>
      </c>
      <c r="B12" s="62">
        <v>16609</v>
      </c>
    </row>
    <row r="13" customHeight="1" spans="1:2">
      <c r="A13" s="61" t="s">
        <v>1645</v>
      </c>
      <c r="B13" s="62"/>
    </row>
    <row r="14" customHeight="1" spans="1:2">
      <c r="A14" s="61" t="s">
        <v>1646</v>
      </c>
      <c r="B14" s="62"/>
    </row>
    <row r="15" customHeight="1" spans="1:2">
      <c r="A15" s="61" t="s">
        <v>1643</v>
      </c>
      <c r="B15" s="62">
        <v>6</v>
      </c>
    </row>
    <row r="16" s="50" customFormat="1" customHeight="1" spans="1:2">
      <c r="A16" s="59" t="s">
        <v>1632</v>
      </c>
      <c r="B16" s="60">
        <v>52554</v>
      </c>
    </row>
    <row r="17" customHeight="1" spans="1:2">
      <c r="A17" s="61" t="s">
        <v>1641</v>
      </c>
      <c r="B17" s="62">
        <v>51664</v>
      </c>
    </row>
    <row r="18" customHeight="1" spans="1:2">
      <c r="A18" s="61" t="s">
        <v>1480</v>
      </c>
      <c r="B18" s="62">
        <v>120</v>
      </c>
    </row>
    <row r="19" customHeight="1" spans="1:2">
      <c r="A19" s="61" t="s">
        <v>1643</v>
      </c>
      <c r="B19" s="62">
        <v>770</v>
      </c>
    </row>
    <row r="20" s="50" customFormat="1" customHeight="1" spans="1:2">
      <c r="A20" s="59" t="s">
        <v>1633</v>
      </c>
      <c r="B20" s="60"/>
    </row>
    <row r="21" customHeight="1" spans="1:2">
      <c r="A21" s="61" t="s">
        <v>1647</v>
      </c>
      <c r="B21" s="62"/>
    </row>
    <row r="22" customHeight="1" spans="1:2">
      <c r="A22" s="61" t="s">
        <v>1480</v>
      </c>
      <c r="B22" s="62"/>
    </row>
    <row r="23" customHeight="1" spans="1:2">
      <c r="A23" s="61" t="s">
        <v>1643</v>
      </c>
      <c r="B23" s="62"/>
    </row>
    <row r="24" s="50" customFormat="1" customHeight="1" spans="1:2">
      <c r="A24" s="59" t="s">
        <v>1635</v>
      </c>
      <c r="B24" s="60"/>
    </row>
    <row r="25" customHeight="1" spans="1:2">
      <c r="A25" s="61" t="s">
        <v>1647</v>
      </c>
      <c r="B25" s="62"/>
    </row>
    <row r="26" customHeight="1" spans="1:2">
      <c r="A26" s="61" t="s">
        <v>1648</v>
      </c>
      <c r="B26" s="62"/>
    </row>
    <row r="27" customHeight="1" spans="1:2">
      <c r="A27" s="61" t="s">
        <v>1480</v>
      </c>
      <c r="B27" s="62"/>
    </row>
    <row r="28" s="50" customFormat="1" customHeight="1" spans="1:2">
      <c r="A28" s="59" t="s">
        <v>1637</v>
      </c>
      <c r="B28" s="60">
        <v>830</v>
      </c>
    </row>
    <row r="29" customHeight="1" spans="1:2">
      <c r="A29" s="61" t="s">
        <v>1649</v>
      </c>
      <c r="B29" s="62">
        <v>403</v>
      </c>
    </row>
    <row r="30" customHeight="1" spans="1:2">
      <c r="A30" s="61" t="s">
        <v>1650</v>
      </c>
      <c r="B30" s="62"/>
    </row>
    <row r="31" customHeight="1" spans="1:2">
      <c r="A31" s="61" t="s">
        <v>1480</v>
      </c>
      <c r="B31" s="62">
        <v>145</v>
      </c>
    </row>
    <row r="32" customHeight="1" spans="1:2">
      <c r="A32" s="61" t="s">
        <v>1643</v>
      </c>
      <c r="B32" s="62"/>
    </row>
  </sheetData>
  <mergeCells count="1">
    <mergeCell ref="A1:B1"/>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5"/>
  <sheetViews>
    <sheetView workbookViewId="0">
      <selection activeCell="I13" sqref="I13"/>
    </sheetView>
  </sheetViews>
  <sheetFormatPr defaultColWidth="9" defaultRowHeight="21.75" customHeight="1" outlineLevelCol="3"/>
  <cols>
    <col min="1" max="1" width="32.375" style="29" customWidth="1"/>
    <col min="2" max="2" width="56" style="27" customWidth="1"/>
    <col min="3" max="3" width="19.125" style="30" customWidth="1"/>
    <col min="4" max="4" width="11.875" style="27" customWidth="1"/>
    <col min="5" max="16384" width="9" style="27"/>
  </cols>
  <sheetData>
    <row r="1" s="27" customFormat="1" ht="45.75" customHeight="1" spans="1:4">
      <c r="A1" s="31" t="s">
        <v>1651</v>
      </c>
      <c r="B1" s="31"/>
      <c r="C1" s="31"/>
      <c r="D1" s="31"/>
    </row>
    <row r="2" s="27" customFormat="1" ht="20" customHeight="1" spans="1:4">
      <c r="A2" s="32"/>
      <c r="B2" s="32"/>
      <c r="C2" s="33"/>
      <c r="D2" s="34" t="s">
        <v>111</v>
      </c>
    </row>
    <row r="3" s="28" customFormat="1" ht="20" customHeight="1" spans="1:4">
      <c r="A3" s="35" t="s">
        <v>1652</v>
      </c>
      <c r="B3" s="36" t="s">
        <v>1653</v>
      </c>
      <c r="C3" s="37" t="s">
        <v>1654</v>
      </c>
      <c r="D3" s="36" t="s">
        <v>1655</v>
      </c>
    </row>
    <row r="4" s="27" customFormat="1" ht="22" customHeight="1" spans="1:4">
      <c r="A4" s="38" t="s">
        <v>1656</v>
      </c>
      <c r="B4" s="39"/>
      <c r="C4" s="37">
        <v>4937</v>
      </c>
      <c r="D4" s="36"/>
    </row>
    <row r="5" s="27" customFormat="1" ht="24" customHeight="1" spans="1:4">
      <c r="A5" s="40" t="s">
        <v>1657</v>
      </c>
      <c r="B5" s="38" t="s">
        <v>1658</v>
      </c>
      <c r="C5" s="41">
        <v>500</v>
      </c>
      <c r="D5" s="39"/>
    </row>
    <row r="6" s="27" customFormat="1" ht="24" customHeight="1" spans="1:4">
      <c r="A6" s="42"/>
      <c r="B6" s="38" t="s">
        <v>1659</v>
      </c>
      <c r="C6" s="41">
        <v>1000</v>
      </c>
      <c r="D6" s="39"/>
    </row>
    <row r="7" s="27" customFormat="1" ht="24" customHeight="1" spans="1:4">
      <c r="A7" s="42"/>
      <c r="B7" s="38" t="s">
        <v>1660</v>
      </c>
      <c r="C7" s="41">
        <v>800</v>
      </c>
      <c r="D7" s="39"/>
    </row>
    <row r="8" s="27" customFormat="1" ht="24" customHeight="1" spans="1:4">
      <c r="A8" s="42"/>
      <c r="B8" s="38" t="s">
        <v>1661</v>
      </c>
      <c r="C8" s="41">
        <v>800</v>
      </c>
      <c r="D8" s="39"/>
    </row>
    <row r="9" s="27" customFormat="1" ht="24" customHeight="1" spans="1:4">
      <c r="A9" s="43" t="s">
        <v>1662</v>
      </c>
      <c r="B9" s="38" t="s">
        <v>1663</v>
      </c>
      <c r="C9" s="41">
        <v>1759</v>
      </c>
      <c r="D9" s="38"/>
    </row>
    <row r="10" s="27" customFormat="1" ht="24" customHeight="1" spans="1:4">
      <c r="A10" s="43"/>
      <c r="B10" s="38" t="s">
        <v>1664</v>
      </c>
      <c r="C10" s="41">
        <v>78</v>
      </c>
      <c r="D10" s="39"/>
    </row>
    <row r="11" s="27" customFormat="1" ht="27" customHeight="1" spans="1:4">
      <c r="A11" s="38" t="s">
        <v>1665</v>
      </c>
      <c r="B11" s="38"/>
      <c r="C11" s="37">
        <v>38600</v>
      </c>
      <c r="D11" s="39"/>
    </row>
    <row r="12" s="27" customFormat="1" ht="46" customHeight="1" spans="1:4">
      <c r="A12" s="38" t="s">
        <v>1666</v>
      </c>
      <c r="B12" s="38" t="s">
        <v>1667</v>
      </c>
      <c r="C12" s="38">
        <v>5000</v>
      </c>
      <c r="D12" s="39"/>
    </row>
    <row r="13" s="27" customFormat="1" ht="46" customHeight="1" spans="1:4">
      <c r="A13" s="38" t="s">
        <v>1668</v>
      </c>
      <c r="B13" s="38" t="s">
        <v>1669</v>
      </c>
      <c r="C13" s="38">
        <v>2000</v>
      </c>
      <c r="D13" s="39"/>
    </row>
    <row r="14" s="27" customFormat="1" ht="46" customHeight="1" spans="1:4">
      <c r="A14" s="38" t="s">
        <v>1670</v>
      </c>
      <c r="B14" s="38" t="s">
        <v>1671</v>
      </c>
      <c r="C14" s="38">
        <v>10600</v>
      </c>
      <c r="D14" s="39"/>
    </row>
    <row r="15" s="27" customFormat="1" ht="46" customHeight="1" spans="1:4">
      <c r="A15" s="38" t="s">
        <v>1672</v>
      </c>
      <c r="B15" s="38" t="s">
        <v>1673</v>
      </c>
      <c r="C15" s="38">
        <v>4600</v>
      </c>
      <c r="D15" s="39"/>
    </row>
    <row r="16" s="27" customFormat="1" ht="46" customHeight="1" spans="1:4">
      <c r="A16" s="38" t="s">
        <v>1674</v>
      </c>
      <c r="B16" s="38" t="s">
        <v>1671</v>
      </c>
      <c r="C16" s="38">
        <v>6000</v>
      </c>
      <c r="D16" s="39"/>
    </row>
    <row r="17" s="27" customFormat="1" ht="46" customHeight="1" spans="1:4">
      <c r="A17" s="38" t="s">
        <v>1675</v>
      </c>
      <c r="B17" s="38" t="s">
        <v>1676</v>
      </c>
      <c r="C17" s="38">
        <v>10400</v>
      </c>
      <c r="D17" s="39"/>
    </row>
    <row r="18" s="27" customFormat="1" ht="27" customHeight="1" spans="1:4">
      <c r="A18" s="38" t="s">
        <v>1677</v>
      </c>
      <c r="B18" s="39"/>
      <c r="C18" s="37">
        <f>SUM(C19:C24)</f>
        <v>13382</v>
      </c>
      <c r="D18" s="39"/>
    </row>
    <row r="19" s="27" customFormat="1" ht="22" customHeight="1" spans="1:4">
      <c r="A19" s="44" t="s">
        <v>1678</v>
      </c>
      <c r="B19" s="45" t="s">
        <v>1679</v>
      </c>
      <c r="C19" s="38">
        <v>166</v>
      </c>
      <c r="D19" s="46"/>
    </row>
    <row r="20" s="27" customFormat="1" ht="22" customHeight="1" spans="1:4">
      <c r="A20" s="47"/>
      <c r="B20" s="45" t="s">
        <v>1679</v>
      </c>
      <c r="C20" s="38">
        <v>7398</v>
      </c>
      <c r="D20" s="46"/>
    </row>
    <row r="21" s="27" customFormat="1" ht="22" customHeight="1" spans="1:4">
      <c r="A21" s="47"/>
      <c r="B21" s="45" t="s">
        <v>1680</v>
      </c>
      <c r="C21" s="38">
        <v>954</v>
      </c>
      <c r="D21" s="46"/>
    </row>
    <row r="22" s="27" customFormat="1" ht="39" customHeight="1" spans="1:4">
      <c r="A22" s="38" t="s">
        <v>1681</v>
      </c>
      <c r="B22" s="48" t="s">
        <v>1682</v>
      </c>
      <c r="C22" s="38">
        <v>4507</v>
      </c>
      <c r="D22" s="46"/>
    </row>
    <row r="23" s="27" customFormat="1" ht="39" customHeight="1" spans="1:4">
      <c r="A23" s="38" t="s">
        <v>1683</v>
      </c>
      <c r="B23" s="48" t="s">
        <v>1684</v>
      </c>
      <c r="C23" s="38">
        <v>267</v>
      </c>
      <c r="D23" s="46"/>
    </row>
    <row r="24" s="27" customFormat="1" ht="39" customHeight="1" spans="1:4">
      <c r="A24" s="38" t="s">
        <v>1685</v>
      </c>
      <c r="B24" s="48" t="s">
        <v>1686</v>
      </c>
      <c r="C24" s="38">
        <v>90</v>
      </c>
      <c r="D24" s="46"/>
    </row>
    <row r="25" s="27" customFormat="1" ht="23" customHeight="1" spans="1:4">
      <c r="A25" s="35" t="s">
        <v>1687</v>
      </c>
      <c r="B25" s="49"/>
      <c r="C25" s="37">
        <f>C4+C11+C18</f>
        <v>56919</v>
      </c>
      <c r="D25" s="49"/>
    </row>
  </sheetData>
  <mergeCells count="4">
    <mergeCell ref="A1:D1"/>
    <mergeCell ref="A5:A8"/>
    <mergeCell ref="A9:A10"/>
    <mergeCell ref="A19:A21"/>
  </mergeCells>
  <hyperlinks>
    <hyperlink ref="A22" r:id="rId1" display="2022年湖南省政府再融资一般债券（二期）-2022年湖南省政府一般债券（四期）"/>
    <hyperlink ref="A23" r:id="rId1" display="2022年湖南省政府再融资一般债券（五期）-2022年湖南省政府一般债券（八期）"/>
    <hyperlink ref="A24" r:id="rId1" display="2022年湖南省政府再融资一般债券（四期）-2022年湖南省政府一般债券（七期）"/>
    <hyperlink ref="A19" r:id="rId1" display="2022年湖南省政府再融资一般债券（六期）-2022年湖南省政府一般债券（九期）"/>
    <hyperlink ref="B22" r:id="rId1" display="2020湖南省地方政府再融资一般债券（二期）-2020年湖南省政府一般债券（五期）"/>
    <hyperlink ref="B23" r:id="rId1" display="2015年湖南省政府定向置换一般债券（七期）"/>
  </hyperlinks>
  <printOptions horizontalCentered="1"/>
  <pageMargins left="0.748031496062992" right="0.748031496062992" top="0.984251968503937" bottom="0.984251968503937" header="0.511811023622047" footer="0.511811023622047"/>
  <pageSetup paperSize="9" scale="3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1"/>
  <sheetViews>
    <sheetView workbookViewId="0">
      <selection activeCell="A10" sqref="A10:B10"/>
    </sheetView>
  </sheetViews>
  <sheetFormatPr defaultColWidth="6.75" defaultRowHeight="12.75" customHeight="1" outlineLevelCol="2"/>
  <cols>
    <col min="1" max="1" width="55.5" style="14" customWidth="1"/>
    <col min="2" max="2" width="33" style="14" customWidth="1"/>
    <col min="3" max="3" width="9" style="14" customWidth="1"/>
    <col min="4" max="16384" width="6.75" style="14"/>
  </cols>
  <sheetData>
    <row r="1" ht="41.25" customHeight="1" spans="1:3">
      <c r="A1" s="15" t="s">
        <v>1688</v>
      </c>
      <c r="B1" s="16"/>
      <c r="C1" s="17"/>
    </row>
    <row r="2" ht="14.25" customHeight="1" spans="1:2">
      <c r="A2" s="18"/>
      <c r="B2" s="19" t="s">
        <v>111</v>
      </c>
    </row>
    <row r="3" ht="36" customHeight="1" spans="1:3">
      <c r="A3" s="20" t="s">
        <v>1689</v>
      </c>
      <c r="B3" s="20" t="s">
        <v>1690</v>
      </c>
      <c r="C3" s="21"/>
    </row>
    <row r="4" ht="19.5" customHeight="1" spans="1:3">
      <c r="A4" s="22" t="s">
        <v>1691</v>
      </c>
      <c r="B4" s="23">
        <v>579567</v>
      </c>
      <c r="C4" s="21"/>
    </row>
    <row r="5" ht="19.5" customHeight="1" spans="1:3">
      <c r="A5" s="22" t="s">
        <v>1692</v>
      </c>
      <c r="B5" s="23">
        <v>558588</v>
      </c>
      <c r="C5" s="21"/>
    </row>
    <row r="6" ht="19.5" customHeight="1" spans="1:2">
      <c r="A6" s="22" t="s">
        <v>1693</v>
      </c>
      <c r="B6" s="23">
        <v>18319</v>
      </c>
    </row>
    <row r="7" ht="19.5" customHeight="1" spans="1:2">
      <c r="A7" s="22" t="s">
        <v>1694</v>
      </c>
      <c r="B7" s="23">
        <v>13386</v>
      </c>
    </row>
    <row r="8" ht="19.5" customHeight="1" spans="1:2">
      <c r="A8" s="22" t="s">
        <v>1695</v>
      </c>
      <c r="B8" s="23">
        <v>17601</v>
      </c>
    </row>
    <row r="9" ht="19.5" customHeight="1" spans="1:2">
      <c r="A9" s="24"/>
      <c r="B9" s="23"/>
    </row>
    <row r="10" ht="97.5" customHeight="1" spans="1:2">
      <c r="A10" s="25" t="s">
        <v>1696</v>
      </c>
      <c r="B10" s="25"/>
    </row>
    <row r="11" ht="29.1" customHeight="1" spans="1:2">
      <c r="A11" s="26"/>
      <c r="B11" s="26"/>
    </row>
  </sheetData>
  <mergeCells count="3">
    <mergeCell ref="A1:B1"/>
    <mergeCell ref="A10:B10"/>
    <mergeCell ref="A11:B11"/>
  </mergeCells>
  <printOptions horizontalCentered="1"/>
  <pageMargins left="0.748031496062992" right="0.748031496062992" top="0.984251968503937" bottom="0.984251968503937" header="0.511811023622047" footer="0.511811023622047"/>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1"/>
  <sheetViews>
    <sheetView workbookViewId="0">
      <selection activeCell="A10" sqref="A10:B10"/>
    </sheetView>
  </sheetViews>
  <sheetFormatPr defaultColWidth="6.75" defaultRowHeight="12.75" customHeight="1" outlineLevelCol="2"/>
  <cols>
    <col min="1" max="1" width="60.625" style="14" customWidth="1"/>
    <col min="2" max="2" width="27.125" style="14" customWidth="1"/>
    <col min="3" max="3" width="9" style="14" customWidth="1"/>
    <col min="4" max="16384" width="6.75" style="14"/>
  </cols>
  <sheetData>
    <row r="1" ht="31.5" customHeight="1" spans="1:3">
      <c r="A1" s="15" t="s">
        <v>1697</v>
      </c>
      <c r="B1" s="16"/>
      <c r="C1" s="17"/>
    </row>
    <row r="2" ht="19.5" customHeight="1" spans="1:2">
      <c r="A2" s="18"/>
      <c r="B2" s="19" t="s">
        <v>111</v>
      </c>
    </row>
    <row r="3" ht="36" customHeight="1" spans="1:3">
      <c r="A3" s="20" t="s">
        <v>1689</v>
      </c>
      <c r="B3" s="20" t="s">
        <v>1698</v>
      </c>
      <c r="C3" s="21"/>
    </row>
    <row r="4" ht="19.5" customHeight="1" spans="1:3">
      <c r="A4" s="22" t="s">
        <v>1691</v>
      </c>
      <c r="B4" s="23">
        <v>305230</v>
      </c>
      <c r="C4" s="21"/>
    </row>
    <row r="5" ht="19.5" customHeight="1" spans="1:3">
      <c r="A5" s="22" t="s">
        <v>1692</v>
      </c>
      <c r="B5" s="23">
        <v>305229</v>
      </c>
      <c r="C5" s="21"/>
    </row>
    <row r="6" ht="19.5" customHeight="1" spans="1:2">
      <c r="A6" s="22" t="s">
        <v>1693</v>
      </c>
      <c r="B6" s="23">
        <v>38600</v>
      </c>
    </row>
    <row r="7" ht="19.5" customHeight="1" spans="1:2">
      <c r="A7" s="22" t="s">
        <v>1694</v>
      </c>
      <c r="B7" s="23"/>
    </row>
    <row r="8" ht="19.5" customHeight="1" spans="1:2">
      <c r="A8" s="22" t="s">
        <v>1695</v>
      </c>
      <c r="B8" s="23">
        <v>9933</v>
      </c>
    </row>
    <row r="9" ht="19.5" customHeight="1" spans="1:2">
      <c r="A9" s="24"/>
      <c r="B9" s="23"/>
    </row>
    <row r="10" ht="97.5" customHeight="1" spans="1:2">
      <c r="A10" s="25" t="s">
        <v>1696</v>
      </c>
      <c r="B10" s="25"/>
    </row>
    <row r="11" ht="29.1" customHeight="1" spans="1:2">
      <c r="A11" s="26"/>
      <c r="B11" s="26"/>
    </row>
  </sheetData>
  <mergeCells count="3">
    <mergeCell ref="A1:B1"/>
    <mergeCell ref="A10:B10"/>
    <mergeCell ref="A11:B11"/>
  </mergeCells>
  <printOptions horizontalCentered="1"/>
  <pageMargins left="0.748031496062992" right="0.748031496062992" top="0.984251968503937" bottom="0.984251968503937" header="0.511811023622047" footer="0.511811023622047"/>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workbookViewId="0">
      <selection activeCell="A1" sqref="A1:L1"/>
    </sheetView>
  </sheetViews>
  <sheetFormatPr defaultColWidth="9.125" defaultRowHeight="24" customHeight="1" outlineLevelRow="7"/>
  <cols>
    <col min="1" max="12" width="13.375" style="2" customWidth="1"/>
    <col min="13" max="13" width="9.75" style="2"/>
    <col min="14" max="16384" width="9.125" style="2"/>
  </cols>
  <sheetData>
    <row r="1" ht="51.95" customHeight="1" spans="1:12">
      <c r="A1" s="3" t="s">
        <v>1699</v>
      </c>
      <c r="B1" s="3"/>
      <c r="C1" s="3"/>
      <c r="D1" s="3"/>
      <c r="E1" s="3"/>
      <c r="F1" s="3"/>
      <c r="G1" s="3"/>
      <c r="H1" s="3"/>
      <c r="I1" s="3"/>
      <c r="J1" s="3"/>
      <c r="K1" s="3"/>
      <c r="L1" s="3"/>
    </row>
    <row r="2" customHeight="1" spans="1:12">
      <c r="A2" s="4"/>
      <c r="B2" s="5"/>
      <c r="C2" s="5"/>
      <c r="D2" s="5"/>
      <c r="E2" s="5"/>
      <c r="F2" s="5"/>
      <c r="G2" s="5"/>
      <c r="H2" s="5"/>
      <c r="I2" s="5"/>
      <c r="J2" s="5"/>
      <c r="K2" s="5"/>
      <c r="L2" s="13" t="s">
        <v>1700</v>
      </c>
    </row>
    <row r="3" s="1" customFormat="1" customHeight="1" spans="1:12">
      <c r="A3" s="6" t="s">
        <v>1202</v>
      </c>
      <c r="B3" s="7" t="s">
        <v>1701</v>
      </c>
      <c r="C3" s="7" t="s">
        <v>1701</v>
      </c>
      <c r="D3" s="7" t="s">
        <v>1701</v>
      </c>
      <c r="E3" s="7" t="s">
        <v>1701</v>
      </c>
      <c r="F3" s="7" t="s">
        <v>1701</v>
      </c>
      <c r="G3" s="7" t="s">
        <v>112</v>
      </c>
      <c r="H3" s="7" t="s">
        <v>1701</v>
      </c>
      <c r="I3" s="7" t="s">
        <v>1701</v>
      </c>
      <c r="J3" s="7" t="s">
        <v>1701</v>
      </c>
      <c r="K3" s="7" t="s">
        <v>1701</v>
      </c>
      <c r="L3" s="7" t="s">
        <v>1701</v>
      </c>
    </row>
    <row r="4" customHeight="1" spans="1:12">
      <c r="A4" s="8" t="s">
        <v>1702</v>
      </c>
      <c r="B4" s="9" t="s">
        <v>1703</v>
      </c>
      <c r="C4" s="9" t="s">
        <v>1704</v>
      </c>
      <c r="D4" s="9" t="s">
        <v>1701</v>
      </c>
      <c r="E4" s="9" t="s">
        <v>1701</v>
      </c>
      <c r="F4" s="9" t="s">
        <v>1705</v>
      </c>
      <c r="G4" s="9" t="s">
        <v>1702</v>
      </c>
      <c r="H4" s="9" t="s">
        <v>1703</v>
      </c>
      <c r="I4" s="9" t="s">
        <v>1704</v>
      </c>
      <c r="J4" s="9" t="s">
        <v>1701</v>
      </c>
      <c r="K4" s="9" t="s">
        <v>1701</v>
      </c>
      <c r="L4" s="9" t="s">
        <v>1705</v>
      </c>
    </row>
    <row r="5" ht="39.95" customHeight="1" spans="1:12">
      <c r="A5" s="8" t="s">
        <v>1701</v>
      </c>
      <c r="B5" s="9" t="s">
        <v>1701</v>
      </c>
      <c r="C5" s="9" t="s">
        <v>1706</v>
      </c>
      <c r="D5" s="9" t="s">
        <v>1707</v>
      </c>
      <c r="E5" s="9" t="s">
        <v>1708</v>
      </c>
      <c r="F5" s="9" t="s">
        <v>1701</v>
      </c>
      <c r="G5" s="9" t="s">
        <v>1701</v>
      </c>
      <c r="H5" s="9" t="s">
        <v>1701</v>
      </c>
      <c r="I5" s="9" t="s">
        <v>1706</v>
      </c>
      <c r="J5" s="9" t="s">
        <v>1707</v>
      </c>
      <c r="K5" s="9" t="s">
        <v>1708</v>
      </c>
      <c r="L5" s="9" t="s">
        <v>1701</v>
      </c>
    </row>
    <row r="6" customHeight="1" spans="1:12">
      <c r="A6" s="8" t="s">
        <v>1709</v>
      </c>
      <c r="B6" s="9" t="s">
        <v>1710</v>
      </c>
      <c r="C6" s="9" t="s">
        <v>1711</v>
      </c>
      <c r="D6" s="9" t="s">
        <v>1712</v>
      </c>
      <c r="E6" s="9" t="s">
        <v>1713</v>
      </c>
      <c r="F6" s="9" t="s">
        <v>1714</v>
      </c>
      <c r="G6" s="9" t="s">
        <v>1715</v>
      </c>
      <c r="H6" s="9" t="s">
        <v>1716</v>
      </c>
      <c r="I6" s="9" t="s">
        <v>1717</v>
      </c>
      <c r="J6" s="9" t="s">
        <v>1718</v>
      </c>
      <c r="K6" s="9" t="s">
        <v>1719</v>
      </c>
      <c r="L6" s="9" t="s">
        <v>1720</v>
      </c>
    </row>
    <row r="7" customHeight="1" spans="1:12">
      <c r="A7" s="10">
        <v>2017.55</v>
      </c>
      <c r="B7" s="11">
        <v>0</v>
      </c>
      <c r="C7" s="11">
        <v>703.72</v>
      </c>
      <c r="D7" s="11">
        <v>67.38</v>
      </c>
      <c r="E7" s="11">
        <v>636.34</v>
      </c>
      <c r="F7" s="11">
        <v>1313.83</v>
      </c>
      <c r="G7" s="10">
        <v>943.75</v>
      </c>
      <c r="H7" s="11">
        <v>0</v>
      </c>
      <c r="I7" s="11">
        <v>264.33</v>
      </c>
      <c r="J7" s="11">
        <v>49.38</v>
      </c>
      <c r="K7" s="11">
        <v>214.95</v>
      </c>
      <c r="L7" s="11">
        <v>679.42</v>
      </c>
    </row>
    <row r="8" ht="39" customHeight="1" spans="1:12">
      <c r="A8" s="12" t="s">
        <v>1721</v>
      </c>
      <c r="B8" s="12" t="s">
        <v>1701</v>
      </c>
      <c r="C8" s="12" t="s">
        <v>1701</v>
      </c>
      <c r="D8" s="12" t="s">
        <v>1701</v>
      </c>
      <c r="E8" s="12" t="s">
        <v>1701</v>
      </c>
      <c r="F8" s="12" t="s">
        <v>1701</v>
      </c>
      <c r="G8" s="12" t="s">
        <v>1701</v>
      </c>
      <c r="H8" s="12" t="s">
        <v>1701</v>
      </c>
      <c r="I8" s="12" t="s">
        <v>1701</v>
      </c>
      <c r="J8" s="12" t="s">
        <v>1701</v>
      </c>
      <c r="K8" s="12" t="s">
        <v>1701</v>
      </c>
      <c r="L8" s="12" t="s">
        <v>1701</v>
      </c>
    </row>
  </sheetData>
  <mergeCells count="12">
    <mergeCell ref="A1:L1"/>
    <mergeCell ref="A3:F3"/>
    <mergeCell ref="G3:L3"/>
    <mergeCell ref="C4:E4"/>
    <mergeCell ref="I4:K4"/>
    <mergeCell ref="A8:L8"/>
    <mergeCell ref="A4:A5"/>
    <mergeCell ref="B4:B5"/>
    <mergeCell ref="F4:F5"/>
    <mergeCell ref="G4:G5"/>
    <mergeCell ref="H4:H5"/>
    <mergeCell ref="L4:L5"/>
  </mergeCells>
  <printOptions horizontalCentered="1"/>
  <pageMargins left="0.748031496062992" right="0.748031496062992" top="0.984251968503937" bottom="0.984251968503937" header="0.511811023622047" footer="0.511811023622047"/>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9"/>
  <sheetViews>
    <sheetView workbookViewId="0">
      <selection activeCell="D4" sqref="D4:D29"/>
    </sheetView>
  </sheetViews>
  <sheetFormatPr defaultColWidth="6.75" defaultRowHeight="11.25"/>
  <cols>
    <col min="1" max="1" width="34.375" style="14" customWidth="1"/>
    <col min="2" max="6" width="13.875" style="14" customWidth="1"/>
    <col min="7" max="30" width="9" style="14" customWidth="1"/>
    <col min="31" max="16384" width="6.75" style="14"/>
  </cols>
  <sheetData>
    <row r="1" ht="34.5" customHeight="1" spans="1:30">
      <c r="A1" s="228" t="s">
        <v>82</v>
      </c>
      <c r="B1" s="229"/>
      <c r="C1" s="229"/>
      <c r="D1" s="229"/>
      <c r="E1" s="229"/>
      <c r="F1" s="229"/>
      <c r="G1" s="92"/>
      <c r="H1" s="92"/>
      <c r="I1" s="92"/>
      <c r="J1" s="92"/>
      <c r="K1" s="92"/>
      <c r="L1" s="92"/>
      <c r="M1" s="92"/>
      <c r="N1" s="92"/>
      <c r="O1" s="92"/>
      <c r="P1" s="92"/>
      <c r="Q1" s="92"/>
      <c r="R1" s="92"/>
      <c r="S1" s="92"/>
      <c r="T1" s="92"/>
      <c r="U1" s="92"/>
      <c r="V1" s="92"/>
      <c r="W1" s="92"/>
      <c r="X1" s="92"/>
      <c r="Y1" s="92"/>
      <c r="Z1" s="92"/>
      <c r="AA1" s="92"/>
      <c r="AB1" s="92"/>
      <c r="AC1" s="92"/>
      <c r="AD1" s="92"/>
    </row>
    <row r="2" ht="19.5" customHeight="1" spans="1:30">
      <c r="A2" s="230"/>
      <c r="B2" s="147"/>
      <c r="C2" s="148" t="s">
        <v>1</v>
      </c>
      <c r="D2" s="184"/>
      <c r="E2" s="115"/>
      <c r="F2" s="171" t="s">
        <v>2</v>
      </c>
      <c r="G2" s="240"/>
      <c r="H2" s="240"/>
      <c r="I2" s="240"/>
      <c r="J2" s="240"/>
      <c r="K2" s="240"/>
      <c r="L2" s="240"/>
      <c r="M2" s="240"/>
      <c r="N2" s="240"/>
      <c r="O2" s="240"/>
      <c r="P2" s="240"/>
      <c r="Q2" s="240"/>
      <c r="R2" s="240"/>
      <c r="S2" s="240"/>
      <c r="T2" s="240"/>
      <c r="U2" s="240"/>
      <c r="V2" s="240"/>
      <c r="W2" s="240"/>
      <c r="X2" s="240"/>
      <c r="Y2" s="240"/>
      <c r="Z2" s="240"/>
      <c r="AA2" s="240"/>
      <c r="AB2" s="240"/>
      <c r="AC2" s="240"/>
      <c r="AD2" s="240"/>
    </row>
    <row r="3" ht="36" customHeight="1" spans="1:30">
      <c r="A3" s="118" t="s">
        <v>47</v>
      </c>
      <c r="B3" s="118" t="s">
        <v>4</v>
      </c>
      <c r="C3" s="231" t="s">
        <v>83</v>
      </c>
      <c r="D3" s="232" t="s">
        <v>6</v>
      </c>
      <c r="E3" s="118" t="s">
        <v>7</v>
      </c>
      <c r="F3" s="118" t="s">
        <v>8</v>
      </c>
      <c r="G3" s="240"/>
      <c r="H3" s="240"/>
      <c r="I3" s="240"/>
      <c r="J3" s="240"/>
      <c r="K3" s="240"/>
      <c r="L3" s="240"/>
      <c r="M3" s="240"/>
      <c r="N3" s="240"/>
      <c r="O3" s="240"/>
      <c r="P3" s="240"/>
      <c r="Q3" s="240"/>
      <c r="R3" s="240"/>
      <c r="S3" s="240"/>
      <c r="T3" s="240"/>
      <c r="U3" s="240"/>
      <c r="V3" s="240"/>
      <c r="W3" s="240"/>
      <c r="X3" s="240"/>
      <c r="Y3" s="240"/>
      <c r="Z3" s="240"/>
      <c r="AA3" s="240"/>
      <c r="AB3" s="240"/>
      <c r="AC3" s="240"/>
      <c r="AD3" s="243"/>
    </row>
    <row r="4" ht="19.5" customHeight="1" spans="1:30">
      <c r="A4" s="98" t="s">
        <v>48</v>
      </c>
      <c r="B4" s="108">
        <v>56423</v>
      </c>
      <c r="C4" s="108">
        <v>60973</v>
      </c>
      <c r="D4" s="108">
        <v>61611</v>
      </c>
      <c r="E4" s="241">
        <f t="shared" ref="E4:E18" si="0">D4/C4*100</f>
        <v>101.046364784413</v>
      </c>
      <c r="F4" s="176">
        <v>13.25</v>
      </c>
      <c r="G4" s="240"/>
      <c r="H4" s="240"/>
      <c r="I4" s="240"/>
      <c r="J4" s="240"/>
      <c r="K4" s="240"/>
      <c r="L4" s="240"/>
      <c r="M4" s="240"/>
      <c r="N4" s="240"/>
      <c r="O4" s="240"/>
      <c r="P4" s="240"/>
      <c r="Q4" s="240"/>
      <c r="R4" s="240"/>
      <c r="S4" s="240"/>
      <c r="T4" s="240"/>
      <c r="U4" s="240"/>
      <c r="V4" s="240"/>
      <c r="W4" s="240"/>
      <c r="X4" s="240"/>
      <c r="Y4" s="240"/>
      <c r="Z4" s="240"/>
      <c r="AA4" s="240"/>
      <c r="AB4" s="240"/>
      <c r="AC4" s="240"/>
      <c r="AD4" s="240"/>
    </row>
    <row r="5" ht="19.5" customHeight="1" spans="1:30">
      <c r="A5" s="98" t="s">
        <v>49</v>
      </c>
      <c r="B5" s="108"/>
      <c r="C5" s="108"/>
      <c r="D5" s="108"/>
      <c r="E5" s="241"/>
      <c r="F5" s="176"/>
      <c r="G5" s="240"/>
      <c r="H5" s="240"/>
      <c r="I5" s="240"/>
      <c r="J5" s="240"/>
      <c r="K5" s="240"/>
      <c r="L5" s="240"/>
      <c r="M5" s="240"/>
      <c r="N5" s="240"/>
      <c r="O5" s="240"/>
      <c r="P5" s="240"/>
      <c r="Q5" s="240"/>
      <c r="R5" s="240"/>
      <c r="S5" s="240"/>
      <c r="T5" s="240"/>
      <c r="U5" s="240"/>
      <c r="V5" s="240"/>
      <c r="W5" s="240"/>
      <c r="X5" s="240"/>
      <c r="Y5" s="240"/>
      <c r="Z5" s="240"/>
      <c r="AA5" s="240"/>
      <c r="AB5" s="240"/>
      <c r="AC5" s="240"/>
      <c r="AD5" s="240"/>
    </row>
    <row r="6" ht="19.5" customHeight="1" spans="1:6">
      <c r="A6" s="98" t="s">
        <v>50</v>
      </c>
      <c r="B6" s="108">
        <v>686</v>
      </c>
      <c r="C6" s="108">
        <v>686</v>
      </c>
      <c r="D6" s="108">
        <v>700</v>
      </c>
      <c r="E6" s="241">
        <f t="shared" si="0"/>
        <v>102.040816326531</v>
      </c>
      <c r="F6" s="176">
        <v>-6.91</v>
      </c>
    </row>
    <row r="7" ht="19.5" customHeight="1" spans="1:6">
      <c r="A7" s="98" t="s">
        <v>51</v>
      </c>
      <c r="B7" s="108">
        <v>15365</v>
      </c>
      <c r="C7" s="108">
        <v>19772</v>
      </c>
      <c r="D7" s="108">
        <v>17139</v>
      </c>
      <c r="E7" s="241">
        <f t="shared" si="0"/>
        <v>86.6831883471576</v>
      </c>
      <c r="F7" s="176">
        <v>14.56</v>
      </c>
    </row>
    <row r="8" ht="19.5" customHeight="1" spans="1:6">
      <c r="A8" s="98" t="s">
        <v>52</v>
      </c>
      <c r="B8" s="108">
        <v>136894</v>
      </c>
      <c r="C8" s="108">
        <v>139281</v>
      </c>
      <c r="D8" s="108">
        <v>115800</v>
      </c>
      <c r="E8" s="241">
        <f t="shared" si="0"/>
        <v>83.1412755508648</v>
      </c>
      <c r="F8" s="176">
        <v>8.84</v>
      </c>
    </row>
    <row r="9" ht="19.5" customHeight="1" spans="1:6">
      <c r="A9" s="98" t="s">
        <v>53</v>
      </c>
      <c r="B9" s="108">
        <v>5010</v>
      </c>
      <c r="C9" s="108">
        <v>18558</v>
      </c>
      <c r="D9" s="108">
        <v>15232</v>
      </c>
      <c r="E9" s="241">
        <f t="shared" si="0"/>
        <v>82.0778101088479</v>
      </c>
      <c r="F9" s="176">
        <v>17.56</v>
      </c>
    </row>
    <row r="10" ht="19.5" customHeight="1" spans="1:6">
      <c r="A10" s="98" t="s">
        <v>54</v>
      </c>
      <c r="B10" s="108">
        <v>7523</v>
      </c>
      <c r="C10" s="108">
        <v>8217</v>
      </c>
      <c r="D10" s="108">
        <v>7996</v>
      </c>
      <c r="E10" s="241">
        <f t="shared" si="0"/>
        <v>97.31045393696</v>
      </c>
      <c r="F10" s="176">
        <v>-7.12</v>
      </c>
    </row>
    <row r="11" ht="19.5" customHeight="1" spans="1:6">
      <c r="A11" s="98" t="s">
        <v>55</v>
      </c>
      <c r="B11" s="108">
        <v>73554</v>
      </c>
      <c r="C11" s="108">
        <v>75672</v>
      </c>
      <c r="D11" s="108">
        <v>86779</v>
      </c>
      <c r="E11" s="241">
        <f t="shared" si="0"/>
        <v>114.677820065546</v>
      </c>
      <c r="F11" s="176">
        <v>-1.98</v>
      </c>
    </row>
    <row r="12" ht="19.5" customHeight="1" spans="1:6">
      <c r="A12" s="98" t="s">
        <v>56</v>
      </c>
      <c r="B12" s="108">
        <v>89163</v>
      </c>
      <c r="C12" s="108">
        <v>95993</v>
      </c>
      <c r="D12" s="108">
        <v>89274</v>
      </c>
      <c r="E12" s="241">
        <f t="shared" si="0"/>
        <v>93.0005312887398</v>
      </c>
      <c r="F12" s="176">
        <v>13.32</v>
      </c>
    </row>
    <row r="13" ht="19.5" customHeight="1" spans="1:6">
      <c r="A13" s="98" t="s">
        <v>57</v>
      </c>
      <c r="B13" s="108">
        <v>11046</v>
      </c>
      <c r="C13" s="108">
        <v>16299</v>
      </c>
      <c r="D13" s="108">
        <v>13790</v>
      </c>
      <c r="E13" s="241">
        <f t="shared" si="0"/>
        <v>84.6064175716302</v>
      </c>
      <c r="F13" s="176">
        <v>9.46</v>
      </c>
    </row>
    <row r="14" ht="19.5" customHeight="1" spans="1:6">
      <c r="A14" s="98" t="s">
        <v>58</v>
      </c>
      <c r="B14" s="108">
        <v>13966</v>
      </c>
      <c r="C14" s="108">
        <v>17629</v>
      </c>
      <c r="D14" s="108">
        <v>20291</v>
      </c>
      <c r="E14" s="241">
        <f t="shared" si="0"/>
        <v>115.100119121901</v>
      </c>
      <c r="F14" s="176">
        <v>14.08</v>
      </c>
    </row>
    <row r="15" ht="19.5" customHeight="1" spans="1:6">
      <c r="A15" s="98" t="s">
        <v>59</v>
      </c>
      <c r="B15" s="108">
        <v>68790</v>
      </c>
      <c r="C15" s="108">
        <v>71791</v>
      </c>
      <c r="D15" s="108">
        <v>102109</v>
      </c>
      <c r="E15" s="241">
        <f t="shared" si="0"/>
        <v>142.230920310345</v>
      </c>
      <c r="F15" s="176">
        <v>0.61</v>
      </c>
    </row>
    <row r="16" ht="19.5" customHeight="1" spans="1:6">
      <c r="A16" s="98" t="s">
        <v>60</v>
      </c>
      <c r="B16" s="108">
        <v>10086</v>
      </c>
      <c r="C16" s="108">
        <v>13737</v>
      </c>
      <c r="D16" s="108">
        <v>12804</v>
      </c>
      <c r="E16" s="241">
        <f t="shared" si="0"/>
        <v>93.2081240445512</v>
      </c>
      <c r="F16" s="176">
        <v>-7.2</v>
      </c>
    </row>
    <row r="17" ht="19.5" customHeight="1" spans="1:6">
      <c r="A17" s="98" t="s">
        <v>61</v>
      </c>
      <c r="B17" s="108">
        <v>5261</v>
      </c>
      <c r="C17" s="108">
        <v>5261</v>
      </c>
      <c r="D17" s="108">
        <v>4078</v>
      </c>
      <c r="E17" s="241">
        <f t="shared" si="0"/>
        <v>77.5137806500665</v>
      </c>
      <c r="F17" s="176">
        <v>69.21</v>
      </c>
    </row>
    <row r="18" ht="19.5" customHeight="1" spans="1:6">
      <c r="A18" s="98" t="s">
        <v>62</v>
      </c>
      <c r="B18" s="108">
        <v>3939</v>
      </c>
      <c r="C18" s="108">
        <v>3939</v>
      </c>
      <c r="D18" s="108">
        <v>473</v>
      </c>
      <c r="E18" s="241">
        <f t="shared" si="0"/>
        <v>12.008123889312</v>
      </c>
      <c r="F18" s="176">
        <v>-60.58</v>
      </c>
    </row>
    <row r="19" ht="19.5" customHeight="1" spans="1:6">
      <c r="A19" s="98" t="s">
        <v>63</v>
      </c>
      <c r="B19" s="108">
        <v>50</v>
      </c>
      <c r="C19" s="108">
        <v>50</v>
      </c>
      <c r="D19" s="108"/>
      <c r="E19" s="241"/>
      <c r="F19" s="176"/>
    </row>
    <row r="20" ht="19.5" customHeight="1" spans="1:6">
      <c r="A20" s="98" t="s">
        <v>64</v>
      </c>
      <c r="B20" s="108"/>
      <c r="C20" s="108"/>
      <c r="D20" s="108"/>
      <c r="E20" s="241"/>
      <c r="F20" s="176"/>
    </row>
    <row r="21" ht="19.5" customHeight="1" spans="1:6">
      <c r="A21" s="98" t="s">
        <v>65</v>
      </c>
      <c r="B21" s="108">
        <v>7052</v>
      </c>
      <c r="C21" s="108">
        <v>7546</v>
      </c>
      <c r="D21" s="108">
        <v>12521</v>
      </c>
      <c r="E21" s="241">
        <f t="shared" ref="E21:E24" si="1">D21/C21*100</f>
        <v>165.928968990193</v>
      </c>
      <c r="F21" s="176">
        <v>-20.31</v>
      </c>
    </row>
    <row r="22" ht="19.5" customHeight="1" spans="1:6">
      <c r="A22" s="98" t="s">
        <v>66</v>
      </c>
      <c r="B22" s="108">
        <v>6568</v>
      </c>
      <c r="C22" s="108">
        <v>6618</v>
      </c>
      <c r="D22" s="108">
        <v>20128</v>
      </c>
      <c r="E22" s="241">
        <f t="shared" si="1"/>
        <v>304.140223632517</v>
      </c>
      <c r="F22" s="176">
        <v>5.61</v>
      </c>
    </row>
    <row r="23" ht="19.5" customHeight="1" spans="1:6">
      <c r="A23" s="98" t="s">
        <v>67</v>
      </c>
      <c r="B23" s="108">
        <v>3369</v>
      </c>
      <c r="C23" s="108">
        <v>3709</v>
      </c>
      <c r="D23" s="108">
        <v>2675</v>
      </c>
      <c r="E23" s="241">
        <f t="shared" si="1"/>
        <v>72.1218657320032</v>
      </c>
      <c r="F23" s="176">
        <v>99.48</v>
      </c>
    </row>
    <row r="24" ht="19.5" customHeight="1" spans="1:6">
      <c r="A24" s="98" t="s">
        <v>68</v>
      </c>
      <c r="B24" s="108">
        <v>2135</v>
      </c>
      <c r="C24" s="108">
        <v>2785</v>
      </c>
      <c r="D24" s="108">
        <v>4987</v>
      </c>
      <c r="E24" s="241">
        <f t="shared" si="1"/>
        <v>179.066427289048</v>
      </c>
      <c r="F24" s="176"/>
    </row>
    <row r="25" ht="19.5" customHeight="1" spans="1:6">
      <c r="A25" s="98" t="s">
        <v>69</v>
      </c>
      <c r="B25" s="108">
        <v>5000</v>
      </c>
      <c r="C25" s="108">
        <v>5000</v>
      </c>
      <c r="D25" s="108"/>
      <c r="E25" s="241"/>
      <c r="F25" s="176"/>
    </row>
    <row r="26" ht="19.5" customHeight="1" spans="1:6">
      <c r="A26" s="98" t="s">
        <v>70</v>
      </c>
      <c r="B26" s="108"/>
      <c r="C26" s="108">
        <v>8398</v>
      </c>
      <c r="D26" s="108">
        <v>36</v>
      </c>
      <c r="E26" s="241">
        <f t="shared" ref="E26:E29" si="2">D26/C26*100</f>
        <v>0.428673493688974</v>
      </c>
      <c r="F26" s="176">
        <v>-74.1</v>
      </c>
    </row>
    <row r="27" ht="19.5" customHeight="1" spans="1:6">
      <c r="A27" s="98" t="s">
        <v>71</v>
      </c>
      <c r="B27" s="108">
        <v>14300</v>
      </c>
      <c r="C27" s="108">
        <v>18758</v>
      </c>
      <c r="D27" s="108">
        <v>17601</v>
      </c>
      <c r="E27" s="241">
        <f t="shared" si="2"/>
        <v>93.8319650282546</v>
      </c>
      <c r="F27" s="176">
        <v>32.15</v>
      </c>
    </row>
    <row r="28" ht="19.5" customHeight="1" spans="1:6">
      <c r="A28" s="98" t="s">
        <v>72</v>
      </c>
      <c r="B28" s="108"/>
      <c r="C28" s="108"/>
      <c r="D28" s="108"/>
      <c r="E28" s="241"/>
      <c r="F28" s="176"/>
    </row>
    <row r="29" s="50" customFormat="1" ht="19.5" customHeight="1" spans="1:6">
      <c r="A29" s="242" t="s">
        <v>84</v>
      </c>
      <c r="B29" s="238">
        <f>SUM(B4:B28)</f>
        <v>536180</v>
      </c>
      <c r="C29" s="238">
        <f>SUM(C4:C28)</f>
        <v>600672</v>
      </c>
      <c r="D29" s="238">
        <f>SUM(D4:D28)</f>
        <v>606024</v>
      </c>
      <c r="E29" s="241">
        <f t="shared" si="2"/>
        <v>100.891002077673</v>
      </c>
      <c r="F29" s="176">
        <v>6.56</v>
      </c>
    </row>
  </sheetData>
  <mergeCells count="1">
    <mergeCell ref="A1:F1"/>
  </mergeCells>
  <printOptions horizontalCentered="1"/>
  <pageMargins left="0.708661417322835" right="0.708661417322835" top="0.748031496062992" bottom="0.748031496062992" header="0.31496062992126" footer="0.31496062992126"/>
  <pageSetup paperSize="9" scale="8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workbookViewId="0">
      <selection activeCell="I31" sqref="I31"/>
    </sheetView>
  </sheetViews>
  <sheetFormatPr defaultColWidth="6.75" defaultRowHeight="11.25"/>
  <cols>
    <col min="1" max="1" width="9" style="14" customWidth="1"/>
    <col min="2" max="2" width="23.625" style="14" customWidth="1"/>
    <col min="3" max="3" width="11.625" style="14" customWidth="1"/>
    <col min="4" max="4" width="11.875" style="14" customWidth="1"/>
    <col min="5" max="5" width="9.625" style="14" customWidth="1"/>
    <col min="6" max="6" width="11.5" style="14" customWidth="1"/>
    <col min="7" max="7" width="13.75" style="14" customWidth="1"/>
    <col min="8" max="14" width="9" style="14" customWidth="1"/>
    <col min="15" max="16384" width="6.75" style="14"/>
  </cols>
  <sheetData>
    <row r="1" ht="34.5" customHeight="1" spans="2:14">
      <c r="B1" s="228" t="s">
        <v>85</v>
      </c>
      <c r="C1" s="229"/>
      <c r="D1" s="229"/>
      <c r="E1" s="229"/>
      <c r="F1" s="229"/>
      <c r="G1" s="229"/>
      <c r="H1" s="170"/>
      <c r="I1" s="170"/>
      <c r="J1" s="170"/>
      <c r="K1" s="170"/>
      <c r="L1" s="170"/>
      <c r="M1" s="170"/>
      <c r="N1" s="170"/>
    </row>
    <row r="2" ht="19.5" customHeight="1" spans="2:14">
      <c r="B2" s="230"/>
      <c r="C2" s="147"/>
      <c r="D2" s="148" t="s">
        <v>1</v>
      </c>
      <c r="F2" s="115"/>
      <c r="G2" s="171" t="s">
        <v>2</v>
      </c>
      <c r="H2" s="115"/>
      <c r="I2" s="115"/>
      <c r="J2" s="115"/>
      <c r="K2" s="115"/>
      <c r="L2" s="115"/>
      <c r="M2" s="115"/>
      <c r="N2" s="115"/>
    </row>
    <row r="3" ht="36" customHeight="1" spans="1:14">
      <c r="A3" s="106" t="s">
        <v>86</v>
      </c>
      <c r="B3" s="106" t="s">
        <v>87</v>
      </c>
      <c r="C3" s="118" t="s">
        <v>4</v>
      </c>
      <c r="D3" s="231" t="s">
        <v>5</v>
      </c>
      <c r="E3" s="232" t="s">
        <v>6</v>
      </c>
      <c r="F3" s="118" t="s">
        <v>7</v>
      </c>
      <c r="G3" s="118" t="s">
        <v>8</v>
      </c>
      <c r="H3" s="115"/>
      <c r="I3" s="115"/>
      <c r="J3" s="115"/>
      <c r="K3" s="115"/>
      <c r="L3" s="115"/>
      <c r="M3" s="115"/>
      <c r="N3" s="239"/>
    </row>
    <row r="4" s="50" customFormat="1" ht="19.5" customHeight="1" spans="1:14">
      <c r="A4" s="98">
        <v>501</v>
      </c>
      <c r="B4" s="97" t="s">
        <v>88</v>
      </c>
      <c r="C4" s="233">
        <v>206124</v>
      </c>
      <c r="D4" s="233">
        <v>206124</v>
      </c>
      <c r="E4" s="233">
        <v>206124</v>
      </c>
      <c r="F4" s="234">
        <f t="shared" ref="F4:F15" si="0">E4/D4*100</f>
        <v>100</v>
      </c>
      <c r="G4" s="234">
        <v>-9.12722030446111</v>
      </c>
      <c r="H4" s="235"/>
      <c r="I4" s="235"/>
      <c r="J4" s="235"/>
      <c r="K4" s="235"/>
      <c r="L4" s="235"/>
      <c r="M4" s="235"/>
      <c r="N4" s="235"/>
    </row>
    <row r="5" ht="19.5" customHeight="1" spans="1:14">
      <c r="A5" s="98">
        <v>50101</v>
      </c>
      <c r="B5" s="106" t="s">
        <v>89</v>
      </c>
      <c r="C5" s="108">
        <v>140396</v>
      </c>
      <c r="D5" s="108">
        <v>140396</v>
      </c>
      <c r="E5" s="108">
        <v>140396</v>
      </c>
      <c r="F5" s="236">
        <f t="shared" si="0"/>
        <v>100</v>
      </c>
      <c r="G5" s="236">
        <v>-19.2541725617401</v>
      </c>
      <c r="H5" s="115"/>
      <c r="I5" s="115"/>
      <c r="J5" s="115"/>
      <c r="K5" s="115"/>
      <c r="L5" s="115"/>
      <c r="M5" s="115"/>
      <c r="N5" s="115"/>
    </row>
    <row r="6" ht="19.5" customHeight="1" spans="1:7">
      <c r="A6" s="98">
        <v>50102</v>
      </c>
      <c r="B6" s="106" t="s">
        <v>90</v>
      </c>
      <c r="C6" s="108">
        <v>53339</v>
      </c>
      <c r="D6" s="108">
        <v>53339</v>
      </c>
      <c r="E6" s="108">
        <v>53339</v>
      </c>
      <c r="F6" s="236">
        <f t="shared" si="0"/>
        <v>100</v>
      </c>
      <c r="G6" s="236">
        <v>41.7610163185032</v>
      </c>
    </row>
    <row r="7" ht="19.5" customHeight="1" spans="1:7">
      <c r="A7" s="98">
        <v>50103</v>
      </c>
      <c r="B7" s="106" t="s">
        <v>91</v>
      </c>
      <c r="C7" s="108">
        <v>10800</v>
      </c>
      <c r="D7" s="108">
        <v>10800</v>
      </c>
      <c r="E7" s="108">
        <v>10800</v>
      </c>
      <c r="F7" s="236">
        <f t="shared" si="0"/>
        <v>100</v>
      </c>
      <c r="G7" s="236">
        <v>33.1360946745562</v>
      </c>
    </row>
    <row r="8" ht="19.5" customHeight="1" spans="1:7">
      <c r="A8" s="98">
        <v>50199</v>
      </c>
      <c r="B8" s="106" t="s">
        <v>92</v>
      </c>
      <c r="C8" s="108">
        <v>1589</v>
      </c>
      <c r="D8" s="108">
        <v>1589</v>
      </c>
      <c r="E8" s="108">
        <v>1589</v>
      </c>
      <c r="F8" s="236">
        <f t="shared" si="0"/>
        <v>100</v>
      </c>
      <c r="G8" s="236">
        <v>-77.976437976438</v>
      </c>
    </row>
    <row r="9" s="50" customFormat="1" ht="19.5" customHeight="1" spans="1:7">
      <c r="A9" s="98">
        <v>502</v>
      </c>
      <c r="B9" s="97" t="s">
        <v>93</v>
      </c>
      <c r="C9" s="233">
        <v>31615</v>
      </c>
      <c r="D9" s="233">
        <v>31615</v>
      </c>
      <c r="E9" s="233">
        <v>31615</v>
      </c>
      <c r="F9" s="234">
        <f t="shared" si="0"/>
        <v>100</v>
      </c>
      <c r="G9" s="234">
        <v>96.9168483338524</v>
      </c>
    </row>
    <row r="10" ht="19.5" customHeight="1" spans="1:7">
      <c r="A10" s="98">
        <v>50201</v>
      </c>
      <c r="B10" s="106" t="s">
        <v>94</v>
      </c>
      <c r="C10" s="108">
        <v>7785</v>
      </c>
      <c r="D10" s="108">
        <v>7785</v>
      </c>
      <c r="E10" s="108">
        <v>7785</v>
      </c>
      <c r="F10" s="236">
        <f t="shared" si="0"/>
        <v>100</v>
      </c>
      <c r="G10" s="236">
        <v>160.804020100503</v>
      </c>
    </row>
    <row r="11" ht="19.5" customHeight="1" spans="1:7">
      <c r="A11" s="98">
        <v>50202</v>
      </c>
      <c r="B11" s="106" t="s">
        <v>95</v>
      </c>
      <c r="C11" s="108">
        <v>559</v>
      </c>
      <c r="D11" s="108">
        <v>559</v>
      </c>
      <c r="E11" s="108">
        <v>559</v>
      </c>
      <c r="F11" s="236">
        <f t="shared" si="0"/>
        <v>100</v>
      </c>
      <c r="G11" s="236">
        <v>51.0810810810811</v>
      </c>
    </row>
    <row r="12" ht="19.5" customHeight="1" spans="1:7">
      <c r="A12" s="98">
        <v>50203</v>
      </c>
      <c r="B12" s="106" t="s">
        <v>96</v>
      </c>
      <c r="C12" s="108">
        <v>501</v>
      </c>
      <c r="D12" s="108">
        <v>501</v>
      </c>
      <c r="E12" s="108">
        <v>501</v>
      </c>
      <c r="F12" s="236">
        <f t="shared" si="0"/>
        <v>100</v>
      </c>
      <c r="G12" s="236">
        <v>-61.4911606456572</v>
      </c>
    </row>
    <row r="13" ht="19.5" customHeight="1" spans="1:7">
      <c r="A13" s="98">
        <v>50204</v>
      </c>
      <c r="B13" s="106" t="s">
        <v>97</v>
      </c>
      <c r="C13" s="108">
        <v>192</v>
      </c>
      <c r="D13" s="108">
        <v>192</v>
      </c>
      <c r="E13" s="108">
        <v>192</v>
      </c>
      <c r="F13" s="236">
        <f t="shared" si="0"/>
        <v>100</v>
      </c>
      <c r="G13" s="236">
        <v>-20.6611570247934</v>
      </c>
    </row>
    <row r="14" ht="19.5" customHeight="1" spans="1:7">
      <c r="A14" s="98">
        <v>50205</v>
      </c>
      <c r="B14" s="106" t="s">
        <v>98</v>
      </c>
      <c r="C14" s="108">
        <v>599</v>
      </c>
      <c r="D14" s="108">
        <v>599</v>
      </c>
      <c r="E14" s="108">
        <v>599</v>
      </c>
      <c r="F14" s="236">
        <f t="shared" si="0"/>
        <v>100</v>
      </c>
      <c r="G14" s="236">
        <v>82.0668693009118</v>
      </c>
    </row>
    <row r="15" ht="19.5" customHeight="1" spans="1:7">
      <c r="A15" s="98">
        <v>50206</v>
      </c>
      <c r="B15" s="106" t="s">
        <v>99</v>
      </c>
      <c r="C15" s="108">
        <v>680</v>
      </c>
      <c r="D15" s="108">
        <v>680</v>
      </c>
      <c r="E15" s="108">
        <v>680</v>
      </c>
      <c r="F15" s="236">
        <f t="shared" si="0"/>
        <v>100</v>
      </c>
      <c r="G15" s="236">
        <v>243.434343434343</v>
      </c>
    </row>
    <row r="16" ht="19.5" customHeight="1" spans="1:7">
      <c r="A16" s="98">
        <v>50207</v>
      </c>
      <c r="B16" s="106" t="s">
        <v>100</v>
      </c>
      <c r="C16" s="108"/>
      <c r="D16" s="108"/>
      <c r="E16" s="108"/>
      <c r="F16" s="236"/>
      <c r="G16" s="236"/>
    </row>
    <row r="17" ht="19.5" customHeight="1" spans="1:7">
      <c r="A17" s="98">
        <v>50208</v>
      </c>
      <c r="B17" s="106" t="s">
        <v>101</v>
      </c>
      <c r="C17" s="108">
        <v>264</v>
      </c>
      <c r="D17" s="108">
        <v>264</v>
      </c>
      <c r="E17" s="108">
        <v>264</v>
      </c>
      <c r="F17" s="236">
        <f t="shared" ref="F17:F26" si="1">E17/D17*100</f>
        <v>100</v>
      </c>
      <c r="G17" s="236">
        <v>5180</v>
      </c>
    </row>
    <row r="18" ht="19.5" customHeight="1" spans="1:7">
      <c r="A18" s="98">
        <v>50209</v>
      </c>
      <c r="B18" s="106" t="s">
        <v>102</v>
      </c>
      <c r="C18" s="108">
        <v>1575</v>
      </c>
      <c r="D18" s="108">
        <v>1575</v>
      </c>
      <c r="E18" s="108">
        <v>1575</v>
      </c>
      <c r="F18" s="236">
        <f t="shared" si="1"/>
        <v>100</v>
      </c>
      <c r="G18" s="236">
        <v>553.526970954357</v>
      </c>
    </row>
    <row r="19" ht="19.5" customHeight="1" spans="1:7">
      <c r="A19" s="98">
        <v>50299</v>
      </c>
      <c r="B19" s="106" t="s">
        <v>103</v>
      </c>
      <c r="C19" s="108">
        <v>19460</v>
      </c>
      <c r="D19" s="108">
        <v>19460</v>
      </c>
      <c r="E19" s="108">
        <v>19460</v>
      </c>
      <c r="F19" s="236">
        <f t="shared" si="1"/>
        <v>100</v>
      </c>
      <c r="G19" s="236">
        <v>87.4036979969183</v>
      </c>
    </row>
    <row r="20" s="50" customFormat="1" ht="19.5" customHeight="1" spans="1:7">
      <c r="A20" s="98">
        <v>509</v>
      </c>
      <c r="B20" s="97" t="s">
        <v>104</v>
      </c>
      <c r="C20" s="233">
        <v>79276</v>
      </c>
      <c r="D20" s="233">
        <v>79276</v>
      </c>
      <c r="E20" s="233">
        <v>79276</v>
      </c>
      <c r="F20" s="234">
        <f t="shared" si="1"/>
        <v>100</v>
      </c>
      <c r="G20" s="234">
        <v>27.7408959071866</v>
      </c>
    </row>
    <row r="21" ht="19.5" customHeight="1" spans="1:7">
      <c r="A21" s="98">
        <v>50901</v>
      </c>
      <c r="B21" s="106" t="s">
        <v>105</v>
      </c>
      <c r="C21" s="108">
        <v>44591</v>
      </c>
      <c r="D21" s="108">
        <v>44591</v>
      </c>
      <c r="E21" s="108">
        <v>44591</v>
      </c>
      <c r="F21" s="236">
        <f t="shared" si="1"/>
        <v>100</v>
      </c>
      <c r="G21" s="236">
        <v>3.79655493482309</v>
      </c>
    </row>
    <row r="22" ht="19.5" customHeight="1" spans="1:7">
      <c r="A22" s="98">
        <v>50902</v>
      </c>
      <c r="B22" s="106" t="s">
        <v>106</v>
      </c>
      <c r="C22" s="108">
        <v>1211</v>
      </c>
      <c r="D22" s="108">
        <v>1211</v>
      </c>
      <c r="E22" s="108">
        <v>1211</v>
      </c>
      <c r="F22" s="236">
        <f t="shared" si="1"/>
        <v>100</v>
      </c>
      <c r="G22" s="236">
        <v>345.220588235294</v>
      </c>
    </row>
    <row r="23" ht="19.5" customHeight="1" spans="1:7">
      <c r="A23" s="98">
        <v>50903</v>
      </c>
      <c r="B23" s="106" t="s">
        <v>107</v>
      </c>
      <c r="C23" s="108">
        <v>12976</v>
      </c>
      <c r="D23" s="108">
        <v>12976</v>
      </c>
      <c r="E23" s="108">
        <v>12976</v>
      </c>
      <c r="F23" s="236">
        <f t="shared" si="1"/>
        <v>100</v>
      </c>
      <c r="G23" s="236">
        <v>63.0355572308079</v>
      </c>
    </row>
    <row r="24" ht="19.5" customHeight="1" spans="1:7">
      <c r="A24" s="98">
        <v>50905</v>
      </c>
      <c r="B24" s="106" t="s">
        <v>108</v>
      </c>
      <c r="C24" s="108">
        <v>37</v>
      </c>
      <c r="D24" s="108">
        <v>37</v>
      </c>
      <c r="E24" s="108">
        <v>37</v>
      </c>
      <c r="F24" s="236">
        <f t="shared" si="1"/>
        <v>100</v>
      </c>
      <c r="G24" s="236">
        <v>32.1428571428571</v>
      </c>
    </row>
    <row r="25" ht="19.5" customHeight="1" spans="1:7">
      <c r="A25" s="98">
        <v>50999</v>
      </c>
      <c r="B25" s="106" t="s">
        <v>109</v>
      </c>
      <c r="C25" s="108">
        <v>20461</v>
      </c>
      <c r="D25" s="108">
        <v>20461</v>
      </c>
      <c r="E25" s="108">
        <v>20461</v>
      </c>
      <c r="F25" s="236">
        <f t="shared" si="1"/>
        <v>100</v>
      </c>
      <c r="G25" s="236">
        <v>88.7372013651877</v>
      </c>
    </row>
    <row r="26" ht="19.5" customHeight="1" spans="1:7">
      <c r="A26" s="237" t="s">
        <v>84</v>
      </c>
      <c r="B26" s="237"/>
      <c r="C26" s="238">
        <f>C4+C9+C20</f>
        <v>317015</v>
      </c>
      <c r="D26" s="238">
        <v>317015</v>
      </c>
      <c r="E26" s="238">
        <v>317015</v>
      </c>
      <c r="F26" s="234">
        <f t="shared" si="1"/>
        <v>100</v>
      </c>
      <c r="G26" s="234">
        <v>3.95911353634462</v>
      </c>
    </row>
  </sheetData>
  <mergeCells count="2">
    <mergeCell ref="B1:G1"/>
    <mergeCell ref="A26:B26"/>
  </mergeCells>
  <printOptions horizontalCentered="1"/>
  <pageMargins left="0.748031496062992" right="0.748031496062992" top="0.984251968503937" bottom="0.984251968503937" header="0.511811023622047" footer="0.511811023622047"/>
  <pageSetup paperSize="9" scale="9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3"/>
  <sheetViews>
    <sheetView workbookViewId="0">
      <selection activeCell="F7" sqref="F7"/>
    </sheetView>
  </sheetViews>
  <sheetFormatPr defaultColWidth="12.1833333333333" defaultRowHeight="17" customHeight="1" outlineLevelCol="2"/>
  <cols>
    <col min="1" max="1" width="9.86666666666667" style="221" customWidth="1"/>
    <col min="2" max="2" width="54.2333333333333" style="221" customWidth="1"/>
    <col min="3" max="3" width="26" style="221" customWidth="1"/>
    <col min="4" max="256" width="12.1833333333333" style="221" customWidth="1"/>
    <col min="257" max="16384" width="12.1833333333333" style="221"/>
  </cols>
  <sheetData>
    <row r="1" s="221" customFormat="1" ht="34" customHeight="1" spans="1:3">
      <c r="A1" s="222" t="s">
        <v>110</v>
      </c>
      <c r="B1" s="223"/>
      <c r="C1" s="223"/>
    </row>
    <row r="2" s="221" customFormat="1" customHeight="1" spans="1:3">
      <c r="A2" s="224" t="s">
        <v>111</v>
      </c>
      <c r="B2" s="224"/>
      <c r="C2" s="224"/>
    </row>
    <row r="3" s="221" customFormat="1" ht="17.25" customHeight="1" spans="1:3">
      <c r="A3" s="138" t="s">
        <v>86</v>
      </c>
      <c r="B3" s="138" t="s">
        <v>87</v>
      </c>
      <c r="C3" s="138" t="s">
        <v>112</v>
      </c>
    </row>
    <row r="4" s="221" customFormat="1" customHeight="1" spans="1:3">
      <c r="A4" s="141"/>
      <c r="B4" s="138" t="s">
        <v>113</v>
      </c>
      <c r="C4" s="140">
        <f>SUM(C5,C234,C274,C293,C383,C435,C491,C548,C675,C748,C825,C848,C955,C1013,C1077,C1097,C1127,C1137,C1182,C1202,C1246,C1295,C1298,C1310)</f>
        <v>606024</v>
      </c>
    </row>
    <row r="5" s="221" customFormat="1" customHeight="1" spans="1:3">
      <c r="A5" s="141">
        <v>201</v>
      </c>
      <c r="B5" s="139" t="s">
        <v>114</v>
      </c>
      <c r="C5" s="143">
        <f>SUM(C6+C18+C27+C38+C49+C60+C71+C79+C88+C101+C110+C121+C133+C140+C148+C154+C161+C168+C175+C182+C189+C197+C203+C209+C216+C231)</f>
        <v>61610</v>
      </c>
    </row>
    <row r="6" s="221" customFormat="1" customHeight="1" spans="1:3">
      <c r="A6" s="141">
        <v>20101</v>
      </c>
      <c r="B6" s="139" t="s">
        <v>115</v>
      </c>
      <c r="C6" s="143">
        <f>SUM(C7:C17)</f>
        <v>1175</v>
      </c>
    </row>
    <row r="7" s="221" customFormat="1" customHeight="1" spans="1:3">
      <c r="A7" s="141">
        <v>2010101</v>
      </c>
      <c r="B7" s="141" t="s">
        <v>116</v>
      </c>
      <c r="C7" s="143">
        <v>534</v>
      </c>
    </row>
    <row r="8" s="221" customFormat="1" customHeight="1" spans="1:3">
      <c r="A8" s="141">
        <v>2010102</v>
      </c>
      <c r="B8" s="141" t="s">
        <v>117</v>
      </c>
      <c r="C8" s="225">
        <v>587</v>
      </c>
    </row>
    <row r="9" s="221" customFormat="1" customHeight="1" spans="1:3">
      <c r="A9" s="141">
        <v>2010103</v>
      </c>
      <c r="B9" s="226" t="s">
        <v>118</v>
      </c>
      <c r="C9" s="143">
        <v>0</v>
      </c>
    </row>
    <row r="10" s="221" customFormat="1" customHeight="1" spans="1:3">
      <c r="A10" s="141">
        <v>2010104</v>
      </c>
      <c r="B10" s="141" t="s">
        <v>119</v>
      </c>
      <c r="C10" s="227">
        <v>0</v>
      </c>
    </row>
    <row r="11" s="221" customFormat="1" customHeight="1" spans="1:3">
      <c r="A11" s="141">
        <v>2010105</v>
      </c>
      <c r="B11" s="141" t="s">
        <v>120</v>
      </c>
      <c r="C11" s="143">
        <v>0</v>
      </c>
    </row>
    <row r="12" s="221" customFormat="1" customHeight="1" spans="1:3">
      <c r="A12" s="141">
        <v>2010106</v>
      </c>
      <c r="B12" s="141" t="s">
        <v>121</v>
      </c>
      <c r="C12" s="143">
        <v>0</v>
      </c>
    </row>
    <row r="13" s="221" customFormat="1" customHeight="1" spans="1:3">
      <c r="A13" s="141">
        <v>2010107</v>
      </c>
      <c r="B13" s="141" t="s">
        <v>122</v>
      </c>
      <c r="C13" s="143">
        <v>0</v>
      </c>
    </row>
    <row r="14" s="221" customFormat="1" customHeight="1" spans="1:3">
      <c r="A14" s="141">
        <v>2010108</v>
      </c>
      <c r="B14" s="141" t="s">
        <v>123</v>
      </c>
      <c r="C14" s="143">
        <v>0</v>
      </c>
    </row>
    <row r="15" s="221" customFormat="1" customHeight="1" spans="1:3">
      <c r="A15" s="141">
        <v>2010109</v>
      </c>
      <c r="B15" s="141" t="s">
        <v>124</v>
      </c>
      <c r="C15" s="143">
        <v>0</v>
      </c>
    </row>
    <row r="16" s="221" customFormat="1" customHeight="1" spans="1:3">
      <c r="A16" s="141">
        <v>2010150</v>
      </c>
      <c r="B16" s="141" t="s">
        <v>125</v>
      </c>
      <c r="C16" s="143">
        <v>0</v>
      </c>
    </row>
    <row r="17" s="221" customFormat="1" customHeight="1" spans="1:3">
      <c r="A17" s="141">
        <v>2010199</v>
      </c>
      <c r="B17" s="141" t="s">
        <v>126</v>
      </c>
      <c r="C17" s="143">
        <v>54</v>
      </c>
    </row>
    <row r="18" s="221" customFormat="1" customHeight="1" spans="1:3">
      <c r="A18" s="141">
        <v>20102</v>
      </c>
      <c r="B18" s="139" t="s">
        <v>127</v>
      </c>
      <c r="C18" s="143">
        <f>SUM(C19:C26)</f>
        <v>1131</v>
      </c>
    </row>
    <row r="19" s="221" customFormat="1" customHeight="1" spans="1:3">
      <c r="A19" s="141">
        <v>2010201</v>
      </c>
      <c r="B19" s="141" t="s">
        <v>116</v>
      </c>
      <c r="C19" s="143">
        <v>318</v>
      </c>
    </row>
    <row r="20" s="221" customFormat="1" customHeight="1" spans="1:3">
      <c r="A20" s="141">
        <v>2010202</v>
      </c>
      <c r="B20" s="141" t="s">
        <v>117</v>
      </c>
      <c r="C20" s="143">
        <v>783</v>
      </c>
    </row>
    <row r="21" s="221" customFormat="1" customHeight="1" spans="1:3">
      <c r="A21" s="141">
        <v>2010203</v>
      </c>
      <c r="B21" s="141" t="s">
        <v>118</v>
      </c>
      <c r="C21" s="143">
        <v>0</v>
      </c>
    </row>
    <row r="22" s="221" customFormat="1" customHeight="1" spans="1:3">
      <c r="A22" s="141">
        <v>2010204</v>
      </c>
      <c r="B22" s="141" t="s">
        <v>128</v>
      </c>
      <c r="C22" s="143">
        <v>30</v>
      </c>
    </row>
    <row r="23" s="221" customFormat="1" customHeight="1" spans="1:3">
      <c r="A23" s="141">
        <v>2010205</v>
      </c>
      <c r="B23" s="141" t="s">
        <v>129</v>
      </c>
      <c r="C23" s="143">
        <v>0</v>
      </c>
    </row>
    <row r="24" s="221" customFormat="1" customHeight="1" spans="1:3">
      <c r="A24" s="141">
        <v>2010206</v>
      </c>
      <c r="B24" s="141" t="s">
        <v>130</v>
      </c>
      <c r="C24" s="143">
        <v>0</v>
      </c>
    </row>
    <row r="25" s="221" customFormat="1" customHeight="1" spans="1:3">
      <c r="A25" s="141">
        <v>2010250</v>
      </c>
      <c r="B25" s="141" t="s">
        <v>125</v>
      </c>
      <c r="C25" s="143">
        <v>0</v>
      </c>
    </row>
    <row r="26" s="221" customFormat="1" customHeight="1" spans="1:3">
      <c r="A26" s="141">
        <v>2010299</v>
      </c>
      <c r="B26" s="141" t="s">
        <v>131</v>
      </c>
      <c r="C26" s="143">
        <v>0</v>
      </c>
    </row>
    <row r="27" s="221" customFormat="1" customHeight="1" spans="1:3">
      <c r="A27" s="141">
        <v>20103</v>
      </c>
      <c r="B27" s="139" t="s">
        <v>132</v>
      </c>
      <c r="C27" s="143">
        <f>SUM(C28:C37)</f>
        <v>24675</v>
      </c>
    </row>
    <row r="28" s="221" customFormat="1" customHeight="1" spans="1:3">
      <c r="A28" s="141">
        <v>2010301</v>
      </c>
      <c r="B28" s="141" t="s">
        <v>116</v>
      </c>
      <c r="C28" s="143">
        <v>18567</v>
      </c>
    </row>
    <row r="29" s="221" customFormat="1" customHeight="1" spans="1:3">
      <c r="A29" s="141">
        <v>2010302</v>
      </c>
      <c r="B29" s="141" t="s">
        <v>117</v>
      </c>
      <c r="C29" s="143">
        <v>4497</v>
      </c>
    </row>
    <row r="30" s="221" customFormat="1" customHeight="1" spans="1:3">
      <c r="A30" s="141">
        <v>2010303</v>
      </c>
      <c r="B30" s="141" t="s">
        <v>118</v>
      </c>
      <c r="C30" s="143">
        <v>0</v>
      </c>
    </row>
    <row r="31" s="221" customFormat="1" customHeight="1" spans="1:3">
      <c r="A31" s="141">
        <v>2010304</v>
      </c>
      <c r="B31" s="141" t="s">
        <v>133</v>
      </c>
      <c r="C31" s="143">
        <v>0</v>
      </c>
    </row>
    <row r="32" s="221" customFormat="1" customHeight="1" spans="1:3">
      <c r="A32" s="141">
        <v>2010305</v>
      </c>
      <c r="B32" s="141" t="s">
        <v>134</v>
      </c>
      <c r="C32" s="143">
        <v>50</v>
      </c>
    </row>
    <row r="33" s="221" customFormat="1" customHeight="1" spans="1:3">
      <c r="A33" s="141">
        <v>2010306</v>
      </c>
      <c r="B33" s="141" t="s">
        <v>135</v>
      </c>
      <c r="C33" s="143">
        <v>486</v>
      </c>
    </row>
    <row r="34" s="221" customFormat="1" customHeight="1" spans="1:3">
      <c r="A34" s="141">
        <v>2010308</v>
      </c>
      <c r="B34" s="141" t="s">
        <v>136</v>
      </c>
      <c r="C34" s="143">
        <v>273</v>
      </c>
    </row>
    <row r="35" s="221" customFormat="1" customHeight="1" spans="1:3">
      <c r="A35" s="141">
        <v>2010309</v>
      </c>
      <c r="B35" s="141" t="s">
        <v>137</v>
      </c>
      <c r="C35" s="143">
        <v>0</v>
      </c>
    </row>
    <row r="36" s="221" customFormat="1" customHeight="1" spans="1:3">
      <c r="A36" s="141">
        <v>2010350</v>
      </c>
      <c r="B36" s="141" t="s">
        <v>125</v>
      </c>
      <c r="C36" s="143">
        <v>0</v>
      </c>
    </row>
    <row r="37" s="221" customFormat="1" customHeight="1" spans="1:3">
      <c r="A37" s="141">
        <v>2010399</v>
      </c>
      <c r="B37" s="141" t="s">
        <v>138</v>
      </c>
      <c r="C37" s="143">
        <v>802</v>
      </c>
    </row>
    <row r="38" s="221" customFormat="1" customHeight="1" spans="1:3">
      <c r="A38" s="141">
        <v>20104</v>
      </c>
      <c r="B38" s="139" t="s">
        <v>139</v>
      </c>
      <c r="C38" s="143">
        <f>SUM(C39:C48)</f>
        <v>1871</v>
      </c>
    </row>
    <row r="39" s="221" customFormat="1" customHeight="1" spans="1:3">
      <c r="A39" s="141">
        <v>2010401</v>
      </c>
      <c r="B39" s="141" t="s">
        <v>116</v>
      </c>
      <c r="C39" s="143">
        <v>943</v>
      </c>
    </row>
    <row r="40" s="221" customFormat="1" customHeight="1" spans="1:3">
      <c r="A40" s="141">
        <v>2010402</v>
      </c>
      <c r="B40" s="141" t="s">
        <v>117</v>
      </c>
      <c r="C40" s="143">
        <v>331</v>
      </c>
    </row>
    <row r="41" s="221" customFormat="1" customHeight="1" spans="1:3">
      <c r="A41" s="141">
        <v>2010403</v>
      </c>
      <c r="B41" s="141" t="s">
        <v>118</v>
      </c>
      <c r="C41" s="143">
        <v>0</v>
      </c>
    </row>
    <row r="42" s="221" customFormat="1" customHeight="1" spans="1:3">
      <c r="A42" s="141">
        <v>2010404</v>
      </c>
      <c r="B42" s="141" t="s">
        <v>140</v>
      </c>
      <c r="C42" s="143">
        <v>0</v>
      </c>
    </row>
    <row r="43" s="221" customFormat="1" customHeight="1" spans="1:3">
      <c r="A43" s="141">
        <v>2010405</v>
      </c>
      <c r="B43" s="141" t="s">
        <v>141</v>
      </c>
      <c r="C43" s="143">
        <v>0</v>
      </c>
    </row>
    <row r="44" s="221" customFormat="1" customHeight="1" spans="1:3">
      <c r="A44" s="141">
        <v>2010406</v>
      </c>
      <c r="B44" s="141" t="s">
        <v>142</v>
      </c>
      <c r="C44" s="143">
        <v>0</v>
      </c>
    </row>
    <row r="45" s="221" customFormat="1" customHeight="1" spans="1:3">
      <c r="A45" s="141">
        <v>2010407</v>
      </c>
      <c r="B45" s="141" t="s">
        <v>143</v>
      </c>
      <c r="C45" s="143">
        <v>0</v>
      </c>
    </row>
    <row r="46" s="221" customFormat="1" customHeight="1" spans="1:3">
      <c r="A46" s="141">
        <v>2010408</v>
      </c>
      <c r="B46" s="141" t="s">
        <v>144</v>
      </c>
      <c r="C46" s="143">
        <v>2</v>
      </c>
    </row>
    <row r="47" s="221" customFormat="1" customHeight="1" spans="1:3">
      <c r="A47" s="141">
        <v>2010450</v>
      </c>
      <c r="B47" s="141" t="s">
        <v>125</v>
      </c>
      <c r="C47" s="143">
        <v>0</v>
      </c>
    </row>
    <row r="48" s="221" customFormat="1" customHeight="1" spans="1:3">
      <c r="A48" s="141">
        <v>2010499</v>
      </c>
      <c r="B48" s="141" t="s">
        <v>145</v>
      </c>
      <c r="C48" s="143">
        <v>595</v>
      </c>
    </row>
    <row r="49" s="221" customFormat="1" customHeight="1" spans="1:3">
      <c r="A49" s="141">
        <v>20105</v>
      </c>
      <c r="B49" s="139" t="s">
        <v>146</v>
      </c>
      <c r="C49" s="143">
        <f>SUM(C50:C59)</f>
        <v>1220</v>
      </c>
    </row>
    <row r="50" s="221" customFormat="1" customHeight="1" spans="1:3">
      <c r="A50" s="141">
        <v>2010501</v>
      </c>
      <c r="B50" s="141" t="s">
        <v>116</v>
      </c>
      <c r="C50" s="143">
        <v>240</v>
      </c>
    </row>
    <row r="51" s="221" customFormat="1" customHeight="1" spans="1:3">
      <c r="A51" s="141">
        <v>2010502</v>
      </c>
      <c r="B51" s="141" t="s">
        <v>117</v>
      </c>
      <c r="C51" s="143">
        <v>326</v>
      </c>
    </row>
    <row r="52" s="221" customFormat="1" customHeight="1" spans="1:3">
      <c r="A52" s="141">
        <v>2010503</v>
      </c>
      <c r="B52" s="141" t="s">
        <v>118</v>
      </c>
      <c r="C52" s="143">
        <v>0</v>
      </c>
    </row>
    <row r="53" s="221" customFormat="1" customHeight="1" spans="1:3">
      <c r="A53" s="141">
        <v>2010504</v>
      </c>
      <c r="B53" s="141" t="s">
        <v>147</v>
      </c>
      <c r="C53" s="143">
        <v>0</v>
      </c>
    </row>
    <row r="54" s="221" customFormat="1" customHeight="1" spans="1:3">
      <c r="A54" s="141">
        <v>2010505</v>
      </c>
      <c r="B54" s="141" t="s">
        <v>148</v>
      </c>
      <c r="C54" s="143">
        <v>57</v>
      </c>
    </row>
    <row r="55" s="221" customFormat="1" customHeight="1" spans="1:3">
      <c r="A55" s="141">
        <v>2010506</v>
      </c>
      <c r="B55" s="141" t="s">
        <v>149</v>
      </c>
      <c r="C55" s="143">
        <v>0</v>
      </c>
    </row>
    <row r="56" s="221" customFormat="1" customHeight="1" spans="1:3">
      <c r="A56" s="141">
        <v>2010507</v>
      </c>
      <c r="B56" s="141" t="s">
        <v>150</v>
      </c>
      <c r="C56" s="143">
        <v>447</v>
      </c>
    </row>
    <row r="57" s="221" customFormat="1" customHeight="1" spans="1:3">
      <c r="A57" s="141">
        <v>2010508</v>
      </c>
      <c r="B57" s="141" t="s">
        <v>151</v>
      </c>
      <c r="C57" s="143">
        <v>0</v>
      </c>
    </row>
    <row r="58" s="221" customFormat="1" customHeight="1" spans="1:3">
      <c r="A58" s="141">
        <v>2010550</v>
      </c>
      <c r="B58" s="141" t="s">
        <v>125</v>
      </c>
      <c r="C58" s="143">
        <v>0</v>
      </c>
    </row>
    <row r="59" s="221" customFormat="1" customHeight="1" spans="1:3">
      <c r="A59" s="141">
        <v>2010599</v>
      </c>
      <c r="B59" s="141" t="s">
        <v>152</v>
      </c>
      <c r="C59" s="143">
        <v>150</v>
      </c>
    </row>
    <row r="60" s="221" customFormat="1" customHeight="1" spans="1:3">
      <c r="A60" s="141">
        <v>20106</v>
      </c>
      <c r="B60" s="139" t="s">
        <v>153</v>
      </c>
      <c r="C60" s="143">
        <f>SUM(C61:C70)</f>
        <v>5895</v>
      </c>
    </row>
    <row r="61" s="221" customFormat="1" customHeight="1" spans="1:3">
      <c r="A61" s="141">
        <v>2010601</v>
      </c>
      <c r="B61" s="141" t="s">
        <v>116</v>
      </c>
      <c r="C61" s="143">
        <v>3223</v>
      </c>
    </row>
    <row r="62" s="221" customFormat="1" customHeight="1" spans="1:3">
      <c r="A62" s="141">
        <v>2010602</v>
      </c>
      <c r="B62" s="141" t="s">
        <v>117</v>
      </c>
      <c r="C62" s="143">
        <v>473</v>
      </c>
    </row>
    <row r="63" s="221" customFormat="1" customHeight="1" spans="1:3">
      <c r="A63" s="141">
        <v>2010603</v>
      </c>
      <c r="B63" s="141" t="s">
        <v>118</v>
      </c>
      <c r="C63" s="143">
        <v>0</v>
      </c>
    </row>
    <row r="64" s="221" customFormat="1" customHeight="1" spans="1:3">
      <c r="A64" s="141">
        <v>2010604</v>
      </c>
      <c r="B64" s="141" t="s">
        <v>154</v>
      </c>
      <c r="C64" s="143">
        <v>0</v>
      </c>
    </row>
    <row r="65" s="221" customFormat="1" customHeight="1" spans="1:3">
      <c r="A65" s="141">
        <v>2010605</v>
      </c>
      <c r="B65" s="141" t="s">
        <v>155</v>
      </c>
      <c r="C65" s="143">
        <v>10</v>
      </c>
    </row>
    <row r="66" s="221" customFormat="1" customHeight="1" spans="1:3">
      <c r="A66" s="141">
        <v>2010606</v>
      </c>
      <c r="B66" s="141" t="s">
        <v>156</v>
      </c>
      <c r="C66" s="143">
        <v>0</v>
      </c>
    </row>
    <row r="67" s="221" customFormat="1" customHeight="1" spans="1:3">
      <c r="A67" s="141">
        <v>2010607</v>
      </c>
      <c r="B67" s="141" t="s">
        <v>157</v>
      </c>
      <c r="C67" s="143">
        <v>242</v>
      </c>
    </row>
    <row r="68" s="221" customFormat="1" customHeight="1" spans="1:3">
      <c r="A68" s="141">
        <v>2010608</v>
      </c>
      <c r="B68" s="141" t="s">
        <v>158</v>
      </c>
      <c r="C68" s="143">
        <v>0</v>
      </c>
    </row>
    <row r="69" s="221" customFormat="1" customHeight="1" spans="1:3">
      <c r="A69" s="141">
        <v>2010650</v>
      </c>
      <c r="B69" s="141" t="s">
        <v>125</v>
      </c>
      <c r="C69" s="143">
        <v>0</v>
      </c>
    </row>
    <row r="70" s="221" customFormat="1" customHeight="1" spans="1:3">
      <c r="A70" s="141">
        <v>2010699</v>
      </c>
      <c r="B70" s="141" t="s">
        <v>159</v>
      </c>
      <c r="C70" s="143">
        <v>1947</v>
      </c>
    </row>
    <row r="71" s="221" customFormat="1" customHeight="1" spans="1:3">
      <c r="A71" s="141">
        <v>20107</v>
      </c>
      <c r="B71" s="139" t="s">
        <v>160</v>
      </c>
      <c r="C71" s="143">
        <f>SUM(C72:C78)</f>
        <v>3</v>
      </c>
    </row>
    <row r="72" s="221" customFormat="1" customHeight="1" spans="1:3">
      <c r="A72" s="141">
        <v>2010701</v>
      </c>
      <c r="B72" s="141" t="s">
        <v>116</v>
      </c>
      <c r="C72" s="143">
        <v>0</v>
      </c>
    </row>
    <row r="73" s="221" customFormat="1" customHeight="1" spans="1:3">
      <c r="A73" s="141">
        <v>2010702</v>
      </c>
      <c r="B73" s="141" t="s">
        <v>117</v>
      </c>
      <c r="C73" s="143">
        <v>3</v>
      </c>
    </row>
    <row r="74" s="221" customFormat="1" customHeight="1" spans="1:3">
      <c r="A74" s="141">
        <v>2010703</v>
      </c>
      <c r="B74" s="141" t="s">
        <v>118</v>
      </c>
      <c r="C74" s="143">
        <v>0</v>
      </c>
    </row>
    <row r="75" s="221" customFormat="1" customHeight="1" spans="1:3">
      <c r="A75" s="141">
        <v>2010709</v>
      </c>
      <c r="B75" s="141" t="s">
        <v>157</v>
      </c>
      <c r="C75" s="143">
        <v>0</v>
      </c>
    </row>
    <row r="76" s="221" customFormat="1" customHeight="1" spans="1:3">
      <c r="A76" s="141">
        <v>2010710</v>
      </c>
      <c r="B76" s="141" t="s">
        <v>161</v>
      </c>
      <c r="C76" s="143">
        <v>0</v>
      </c>
    </row>
    <row r="77" s="221" customFormat="1" customHeight="1" spans="1:3">
      <c r="A77" s="141">
        <v>2010750</v>
      </c>
      <c r="B77" s="141" t="s">
        <v>125</v>
      </c>
      <c r="C77" s="143">
        <v>0</v>
      </c>
    </row>
    <row r="78" s="221" customFormat="1" customHeight="1" spans="1:3">
      <c r="A78" s="141">
        <v>2010799</v>
      </c>
      <c r="B78" s="141" t="s">
        <v>162</v>
      </c>
      <c r="C78" s="143">
        <v>0</v>
      </c>
    </row>
    <row r="79" s="221" customFormat="1" customHeight="1" spans="1:3">
      <c r="A79" s="141">
        <v>20108</v>
      </c>
      <c r="B79" s="139" t="s">
        <v>163</v>
      </c>
      <c r="C79" s="143">
        <f>SUM(C80:C87)</f>
        <v>1027</v>
      </c>
    </row>
    <row r="80" s="221" customFormat="1" customHeight="1" spans="1:3">
      <c r="A80" s="141">
        <v>2010801</v>
      </c>
      <c r="B80" s="141" t="s">
        <v>116</v>
      </c>
      <c r="C80" s="143">
        <v>595</v>
      </c>
    </row>
    <row r="81" s="221" customFormat="1" customHeight="1" spans="1:3">
      <c r="A81" s="141">
        <v>2010802</v>
      </c>
      <c r="B81" s="141" t="s">
        <v>117</v>
      </c>
      <c r="C81" s="143">
        <v>27</v>
      </c>
    </row>
    <row r="82" s="221" customFormat="1" customHeight="1" spans="1:3">
      <c r="A82" s="141">
        <v>2010803</v>
      </c>
      <c r="B82" s="141" t="s">
        <v>118</v>
      </c>
      <c r="C82" s="143">
        <v>0</v>
      </c>
    </row>
    <row r="83" s="221" customFormat="1" customHeight="1" spans="1:3">
      <c r="A83" s="141">
        <v>2010804</v>
      </c>
      <c r="B83" s="141" t="s">
        <v>164</v>
      </c>
      <c r="C83" s="143">
        <v>0</v>
      </c>
    </row>
    <row r="84" s="221" customFormat="1" customHeight="1" spans="1:3">
      <c r="A84" s="141">
        <v>2010805</v>
      </c>
      <c r="B84" s="141" t="s">
        <v>165</v>
      </c>
      <c r="C84" s="143">
        <v>0</v>
      </c>
    </row>
    <row r="85" s="221" customFormat="1" customHeight="1" spans="1:3">
      <c r="A85" s="141">
        <v>2010806</v>
      </c>
      <c r="B85" s="141" t="s">
        <v>157</v>
      </c>
      <c r="C85" s="143">
        <v>0</v>
      </c>
    </row>
    <row r="86" s="221" customFormat="1" customHeight="1" spans="1:3">
      <c r="A86" s="141">
        <v>2010850</v>
      </c>
      <c r="B86" s="141" t="s">
        <v>125</v>
      </c>
      <c r="C86" s="143">
        <v>0</v>
      </c>
    </row>
    <row r="87" s="221" customFormat="1" customHeight="1" spans="1:3">
      <c r="A87" s="141">
        <v>2010899</v>
      </c>
      <c r="B87" s="141" t="s">
        <v>166</v>
      </c>
      <c r="C87" s="143">
        <v>405</v>
      </c>
    </row>
    <row r="88" s="221" customFormat="1" customHeight="1" spans="1:3">
      <c r="A88" s="141">
        <v>20109</v>
      </c>
      <c r="B88" s="139" t="s">
        <v>167</v>
      </c>
      <c r="C88" s="143">
        <f>SUM(C89:C100)</f>
        <v>0</v>
      </c>
    </row>
    <row r="89" s="221" customFormat="1" customHeight="1" spans="1:3">
      <c r="A89" s="141">
        <v>2010901</v>
      </c>
      <c r="B89" s="141" t="s">
        <v>116</v>
      </c>
      <c r="C89" s="143">
        <v>0</v>
      </c>
    </row>
    <row r="90" s="221" customFormat="1" customHeight="1" spans="1:3">
      <c r="A90" s="141">
        <v>2010902</v>
      </c>
      <c r="B90" s="141" t="s">
        <v>117</v>
      </c>
      <c r="C90" s="143">
        <v>0</v>
      </c>
    </row>
    <row r="91" s="221" customFormat="1" customHeight="1" spans="1:3">
      <c r="A91" s="141">
        <v>2010903</v>
      </c>
      <c r="B91" s="141" t="s">
        <v>118</v>
      </c>
      <c r="C91" s="143">
        <v>0</v>
      </c>
    </row>
    <row r="92" s="221" customFormat="1" customHeight="1" spans="1:3">
      <c r="A92" s="141">
        <v>2010905</v>
      </c>
      <c r="B92" s="141" t="s">
        <v>168</v>
      </c>
      <c r="C92" s="143">
        <v>0</v>
      </c>
    </row>
    <row r="93" s="221" customFormat="1" customHeight="1" spans="1:3">
      <c r="A93" s="141">
        <v>2010907</v>
      </c>
      <c r="B93" s="141" t="s">
        <v>169</v>
      </c>
      <c r="C93" s="143">
        <v>0</v>
      </c>
    </row>
    <row r="94" s="221" customFormat="1" customHeight="1" spans="1:3">
      <c r="A94" s="141">
        <v>2010908</v>
      </c>
      <c r="B94" s="141" t="s">
        <v>157</v>
      </c>
      <c r="C94" s="143">
        <v>0</v>
      </c>
    </row>
    <row r="95" s="221" customFormat="1" customHeight="1" spans="1:3">
      <c r="A95" s="141">
        <v>2010909</v>
      </c>
      <c r="B95" s="141" t="s">
        <v>170</v>
      </c>
      <c r="C95" s="143">
        <v>0</v>
      </c>
    </row>
    <row r="96" s="221" customFormat="1" customHeight="1" spans="1:3">
      <c r="A96" s="141">
        <v>2010910</v>
      </c>
      <c r="B96" s="141" t="s">
        <v>171</v>
      </c>
      <c r="C96" s="143">
        <v>0</v>
      </c>
    </row>
    <row r="97" s="221" customFormat="1" customHeight="1" spans="1:3">
      <c r="A97" s="141">
        <v>2010911</v>
      </c>
      <c r="B97" s="141" t="s">
        <v>172</v>
      </c>
      <c r="C97" s="143">
        <v>0</v>
      </c>
    </row>
    <row r="98" s="221" customFormat="1" customHeight="1" spans="1:3">
      <c r="A98" s="141">
        <v>2010912</v>
      </c>
      <c r="B98" s="141" t="s">
        <v>173</v>
      </c>
      <c r="C98" s="143">
        <v>0</v>
      </c>
    </row>
    <row r="99" s="221" customFormat="1" customHeight="1" spans="1:3">
      <c r="A99" s="141">
        <v>2010950</v>
      </c>
      <c r="B99" s="141" t="s">
        <v>125</v>
      </c>
      <c r="C99" s="143">
        <v>0</v>
      </c>
    </row>
    <row r="100" s="221" customFormat="1" customHeight="1" spans="1:3">
      <c r="A100" s="141">
        <v>2010999</v>
      </c>
      <c r="B100" s="141" t="s">
        <v>174</v>
      </c>
      <c r="C100" s="143">
        <v>0</v>
      </c>
    </row>
    <row r="101" s="221" customFormat="1" customHeight="1" spans="1:3">
      <c r="A101" s="141">
        <v>20111</v>
      </c>
      <c r="B101" s="139" t="s">
        <v>175</v>
      </c>
      <c r="C101" s="143">
        <f>SUM(C102:C109)</f>
        <v>2922</v>
      </c>
    </row>
    <row r="102" s="221" customFormat="1" customHeight="1" spans="1:3">
      <c r="A102" s="141">
        <v>2011101</v>
      </c>
      <c r="B102" s="141" t="s">
        <v>116</v>
      </c>
      <c r="C102" s="143">
        <v>1474</v>
      </c>
    </row>
    <row r="103" s="221" customFormat="1" customHeight="1" spans="1:3">
      <c r="A103" s="141">
        <v>2011102</v>
      </c>
      <c r="B103" s="141" t="s">
        <v>117</v>
      </c>
      <c r="C103" s="143">
        <v>1351</v>
      </c>
    </row>
    <row r="104" s="221" customFormat="1" customHeight="1" spans="1:3">
      <c r="A104" s="141">
        <v>2011103</v>
      </c>
      <c r="B104" s="141" t="s">
        <v>118</v>
      </c>
      <c r="C104" s="143">
        <v>0</v>
      </c>
    </row>
    <row r="105" s="221" customFormat="1" customHeight="1" spans="1:3">
      <c r="A105" s="141">
        <v>2011104</v>
      </c>
      <c r="B105" s="141" t="s">
        <v>176</v>
      </c>
      <c r="C105" s="143">
        <v>0</v>
      </c>
    </row>
    <row r="106" s="221" customFormat="1" customHeight="1" spans="1:3">
      <c r="A106" s="141">
        <v>2011105</v>
      </c>
      <c r="B106" s="141" t="s">
        <v>177</v>
      </c>
      <c r="C106" s="143">
        <v>97</v>
      </c>
    </row>
    <row r="107" s="221" customFormat="1" customHeight="1" spans="1:3">
      <c r="A107" s="141">
        <v>2011106</v>
      </c>
      <c r="B107" s="141" t="s">
        <v>178</v>
      </c>
      <c r="C107" s="143">
        <v>0</v>
      </c>
    </row>
    <row r="108" s="221" customFormat="1" customHeight="1" spans="1:3">
      <c r="A108" s="141">
        <v>2011150</v>
      </c>
      <c r="B108" s="141" t="s">
        <v>125</v>
      </c>
      <c r="C108" s="143">
        <v>0</v>
      </c>
    </row>
    <row r="109" s="221" customFormat="1" customHeight="1" spans="1:3">
      <c r="A109" s="141">
        <v>2011199</v>
      </c>
      <c r="B109" s="141" t="s">
        <v>179</v>
      </c>
      <c r="C109" s="143">
        <v>0</v>
      </c>
    </row>
    <row r="110" s="221" customFormat="1" customHeight="1" spans="1:3">
      <c r="A110" s="141">
        <v>20113</v>
      </c>
      <c r="B110" s="139" t="s">
        <v>180</v>
      </c>
      <c r="C110" s="143">
        <f>SUM(C111:C120)</f>
        <v>2028</v>
      </c>
    </row>
    <row r="111" s="221" customFormat="1" customHeight="1" spans="1:3">
      <c r="A111" s="141">
        <v>2011301</v>
      </c>
      <c r="B111" s="141" t="s">
        <v>116</v>
      </c>
      <c r="C111" s="143">
        <v>1523</v>
      </c>
    </row>
    <row r="112" s="221" customFormat="1" customHeight="1" spans="1:3">
      <c r="A112" s="141">
        <v>2011302</v>
      </c>
      <c r="B112" s="141" t="s">
        <v>117</v>
      </c>
      <c r="C112" s="143">
        <v>360</v>
      </c>
    </row>
    <row r="113" s="221" customFormat="1" customHeight="1" spans="1:3">
      <c r="A113" s="141">
        <v>2011303</v>
      </c>
      <c r="B113" s="141" t="s">
        <v>118</v>
      </c>
      <c r="C113" s="143">
        <v>0</v>
      </c>
    </row>
    <row r="114" s="221" customFormat="1" customHeight="1" spans="1:3">
      <c r="A114" s="141">
        <v>2011304</v>
      </c>
      <c r="B114" s="141" t="s">
        <v>181</v>
      </c>
      <c r="C114" s="143">
        <v>0</v>
      </c>
    </row>
    <row r="115" s="221" customFormat="1" customHeight="1" spans="1:3">
      <c r="A115" s="141">
        <v>2011305</v>
      </c>
      <c r="B115" s="141" t="s">
        <v>182</v>
      </c>
      <c r="C115" s="143">
        <v>0</v>
      </c>
    </row>
    <row r="116" s="221" customFormat="1" customHeight="1" spans="1:3">
      <c r="A116" s="141">
        <v>2011306</v>
      </c>
      <c r="B116" s="141" t="s">
        <v>183</v>
      </c>
      <c r="C116" s="143">
        <v>0</v>
      </c>
    </row>
    <row r="117" s="221" customFormat="1" customHeight="1" spans="1:3">
      <c r="A117" s="141">
        <v>2011307</v>
      </c>
      <c r="B117" s="141" t="s">
        <v>184</v>
      </c>
      <c r="C117" s="143">
        <v>0</v>
      </c>
    </row>
    <row r="118" s="221" customFormat="1" customHeight="1" spans="1:3">
      <c r="A118" s="141">
        <v>2011308</v>
      </c>
      <c r="B118" s="141" t="s">
        <v>185</v>
      </c>
      <c r="C118" s="143">
        <v>46</v>
      </c>
    </row>
    <row r="119" s="221" customFormat="1" customHeight="1" spans="1:3">
      <c r="A119" s="141">
        <v>2011350</v>
      </c>
      <c r="B119" s="141" t="s">
        <v>125</v>
      </c>
      <c r="C119" s="143">
        <v>0</v>
      </c>
    </row>
    <row r="120" s="221" customFormat="1" customHeight="1" spans="1:3">
      <c r="A120" s="141">
        <v>2011399</v>
      </c>
      <c r="B120" s="141" t="s">
        <v>186</v>
      </c>
      <c r="C120" s="143">
        <v>99</v>
      </c>
    </row>
    <row r="121" s="221" customFormat="1" customHeight="1" spans="1:3">
      <c r="A121" s="141">
        <v>20114</v>
      </c>
      <c r="B121" s="139" t="s">
        <v>187</v>
      </c>
      <c r="C121" s="143">
        <f>SUM(C122:C132)</f>
        <v>5</v>
      </c>
    </row>
    <row r="122" s="221" customFormat="1" customHeight="1" spans="1:3">
      <c r="A122" s="141">
        <v>2011401</v>
      </c>
      <c r="B122" s="141" t="s">
        <v>116</v>
      </c>
      <c r="C122" s="143">
        <v>0</v>
      </c>
    </row>
    <row r="123" s="221" customFormat="1" customHeight="1" spans="1:3">
      <c r="A123" s="141">
        <v>2011402</v>
      </c>
      <c r="B123" s="141" t="s">
        <v>117</v>
      </c>
      <c r="C123" s="143">
        <v>0</v>
      </c>
    </row>
    <row r="124" s="221" customFormat="1" customHeight="1" spans="1:3">
      <c r="A124" s="141">
        <v>2011403</v>
      </c>
      <c r="B124" s="141" t="s">
        <v>118</v>
      </c>
      <c r="C124" s="143">
        <v>0</v>
      </c>
    </row>
    <row r="125" s="221" customFormat="1" customHeight="1" spans="1:3">
      <c r="A125" s="141">
        <v>2011404</v>
      </c>
      <c r="B125" s="141" t="s">
        <v>188</v>
      </c>
      <c r="C125" s="143">
        <v>0</v>
      </c>
    </row>
    <row r="126" s="221" customFormat="1" customHeight="1" spans="1:3">
      <c r="A126" s="141">
        <v>2011405</v>
      </c>
      <c r="B126" s="141" t="s">
        <v>189</v>
      </c>
      <c r="C126" s="143">
        <v>0</v>
      </c>
    </row>
    <row r="127" s="221" customFormat="1" customHeight="1" spans="1:3">
      <c r="A127" s="141">
        <v>2011408</v>
      </c>
      <c r="B127" s="141" t="s">
        <v>190</v>
      </c>
      <c r="C127" s="143">
        <v>0</v>
      </c>
    </row>
    <row r="128" s="221" customFormat="1" customHeight="1" spans="1:3">
      <c r="A128" s="141">
        <v>2011409</v>
      </c>
      <c r="B128" s="141" t="s">
        <v>191</v>
      </c>
      <c r="C128" s="143">
        <v>5</v>
      </c>
    </row>
    <row r="129" s="221" customFormat="1" customHeight="1" spans="1:3">
      <c r="A129" s="141">
        <v>2011410</v>
      </c>
      <c r="B129" s="141" t="s">
        <v>192</v>
      </c>
      <c r="C129" s="143">
        <v>0</v>
      </c>
    </row>
    <row r="130" s="221" customFormat="1" customHeight="1" spans="1:3">
      <c r="A130" s="141">
        <v>2011411</v>
      </c>
      <c r="B130" s="141" t="s">
        <v>193</v>
      </c>
      <c r="C130" s="143">
        <v>0</v>
      </c>
    </row>
    <row r="131" s="221" customFormat="1" customHeight="1" spans="1:3">
      <c r="A131" s="141">
        <v>2011450</v>
      </c>
      <c r="B131" s="141" t="s">
        <v>125</v>
      </c>
      <c r="C131" s="143">
        <v>0</v>
      </c>
    </row>
    <row r="132" s="221" customFormat="1" customHeight="1" spans="1:3">
      <c r="A132" s="141">
        <v>2011499</v>
      </c>
      <c r="B132" s="141" t="s">
        <v>194</v>
      </c>
      <c r="C132" s="143">
        <v>0</v>
      </c>
    </row>
    <row r="133" s="221" customFormat="1" customHeight="1" spans="1:3">
      <c r="A133" s="141">
        <v>20123</v>
      </c>
      <c r="B133" s="139" t="s">
        <v>195</v>
      </c>
      <c r="C133" s="143">
        <f>SUM(C134:C139)</f>
        <v>10</v>
      </c>
    </row>
    <row r="134" s="221" customFormat="1" customHeight="1" spans="1:3">
      <c r="A134" s="141">
        <v>2012301</v>
      </c>
      <c r="B134" s="141" t="s">
        <v>116</v>
      </c>
      <c r="C134" s="143">
        <v>0</v>
      </c>
    </row>
    <row r="135" s="221" customFormat="1" customHeight="1" spans="1:3">
      <c r="A135" s="141">
        <v>2012302</v>
      </c>
      <c r="B135" s="141" t="s">
        <v>117</v>
      </c>
      <c r="C135" s="143">
        <v>0</v>
      </c>
    </row>
    <row r="136" s="221" customFormat="1" customHeight="1" spans="1:3">
      <c r="A136" s="141">
        <v>2012303</v>
      </c>
      <c r="B136" s="141" t="s">
        <v>118</v>
      </c>
      <c r="C136" s="143">
        <v>0</v>
      </c>
    </row>
    <row r="137" s="221" customFormat="1" customHeight="1" spans="1:3">
      <c r="A137" s="141">
        <v>2012304</v>
      </c>
      <c r="B137" s="141" t="s">
        <v>196</v>
      </c>
      <c r="C137" s="143">
        <v>10</v>
      </c>
    </row>
    <row r="138" s="221" customFormat="1" customHeight="1" spans="1:3">
      <c r="A138" s="141">
        <v>2012350</v>
      </c>
      <c r="B138" s="141" t="s">
        <v>125</v>
      </c>
      <c r="C138" s="143">
        <v>0</v>
      </c>
    </row>
    <row r="139" s="221" customFormat="1" customHeight="1" spans="1:3">
      <c r="A139" s="141">
        <v>2012399</v>
      </c>
      <c r="B139" s="141" t="s">
        <v>197</v>
      </c>
      <c r="C139" s="143">
        <v>0</v>
      </c>
    </row>
    <row r="140" s="221" customFormat="1" customHeight="1" spans="1:3">
      <c r="A140" s="141">
        <v>20125</v>
      </c>
      <c r="B140" s="139" t="s">
        <v>198</v>
      </c>
      <c r="C140" s="143">
        <f>SUM(C141:C147)</f>
        <v>72</v>
      </c>
    </row>
    <row r="141" s="221" customFormat="1" customHeight="1" spans="1:3">
      <c r="A141" s="141">
        <v>2012501</v>
      </c>
      <c r="B141" s="141" t="s">
        <v>116</v>
      </c>
      <c r="C141" s="143">
        <v>22</v>
      </c>
    </row>
    <row r="142" s="221" customFormat="1" customHeight="1" spans="1:3">
      <c r="A142" s="141">
        <v>2012502</v>
      </c>
      <c r="B142" s="141" t="s">
        <v>117</v>
      </c>
      <c r="C142" s="143">
        <v>50</v>
      </c>
    </row>
    <row r="143" s="221" customFormat="1" customHeight="1" spans="1:3">
      <c r="A143" s="141">
        <v>2012503</v>
      </c>
      <c r="B143" s="141" t="s">
        <v>118</v>
      </c>
      <c r="C143" s="143">
        <v>0</v>
      </c>
    </row>
    <row r="144" s="221" customFormat="1" customHeight="1" spans="1:3">
      <c r="A144" s="141">
        <v>2012504</v>
      </c>
      <c r="B144" s="141" t="s">
        <v>199</v>
      </c>
      <c r="C144" s="143">
        <v>0</v>
      </c>
    </row>
    <row r="145" s="221" customFormat="1" customHeight="1" spans="1:3">
      <c r="A145" s="141">
        <v>2012505</v>
      </c>
      <c r="B145" s="141" t="s">
        <v>200</v>
      </c>
      <c r="C145" s="143">
        <v>0</v>
      </c>
    </row>
    <row r="146" s="221" customFormat="1" customHeight="1" spans="1:3">
      <c r="A146" s="141">
        <v>2012550</v>
      </c>
      <c r="B146" s="141" t="s">
        <v>125</v>
      </c>
      <c r="C146" s="143">
        <v>0</v>
      </c>
    </row>
    <row r="147" s="221" customFormat="1" customHeight="1" spans="1:3">
      <c r="A147" s="141">
        <v>2012599</v>
      </c>
      <c r="B147" s="141" t="s">
        <v>201</v>
      </c>
      <c r="C147" s="143">
        <v>0</v>
      </c>
    </row>
    <row r="148" s="221" customFormat="1" customHeight="1" spans="1:3">
      <c r="A148" s="141">
        <v>20126</v>
      </c>
      <c r="B148" s="139" t="s">
        <v>202</v>
      </c>
      <c r="C148" s="143">
        <f>SUM(C149:C153)</f>
        <v>259</v>
      </c>
    </row>
    <row r="149" s="221" customFormat="1" customHeight="1" spans="1:3">
      <c r="A149" s="141">
        <v>2012601</v>
      </c>
      <c r="B149" s="141" t="s">
        <v>116</v>
      </c>
      <c r="C149" s="143">
        <v>157</v>
      </c>
    </row>
    <row r="150" s="221" customFormat="1" customHeight="1" spans="1:3">
      <c r="A150" s="141">
        <v>2012602</v>
      </c>
      <c r="B150" s="141" t="s">
        <v>117</v>
      </c>
      <c r="C150" s="143">
        <v>71</v>
      </c>
    </row>
    <row r="151" s="221" customFormat="1" customHeight="1" spans="1:3">
      <c r="A151" s="141">
        <v>2012603</v>
      </c>
      <c r="B151" s="141" t="s">
        <v>118</v>
      </c>
      <c r="C151" s="143">
        <v>0</v>
      </c>
    </row>
    <row r="152" s="221" customFormat="1" customHeight="1" spans="1:3">
      <c r="A152" s="141">
        <v>2012604</v>
      </c>
      <c r="B152" s="141" t="s">
        <v>203</v>
      </c>
      <c r="C152" s="143">
        <v>31</v>
      </c>
    </row>
    <row r="153" s="221" customFormat="1" customHeight="1" spans="1:3">
      <c r="A153" s="141">
        <v>2012699</v>
      </c>
      <c r="B153" s="141" t="s">
        <v>204</v>
      </c>
      <c r="C153" s="143">
        <v>0</v>
      </c>
    </row>
    <row r="154" s="221" customFormat="1" customHeight="1" spans="1:3">
      <c r="A154" s="141">
        <v>20128</v>
      </c>
      <c r="B154" s="139" t="s">
        <v>205</v>
      </c>
      <c r="C154" s="143">
        <f>SUM(C155:C160)</f>
        <v>214</v>
      </c>
    </row>
    <row r="155" s="221" customFormat="1" customHeight="1" spans="1:3">
      <c r="A155" s="141">
        <v>2012801</v>
      </c>
      <c r="B155" s="141" t="s">
        <v>116</v>
      </c>
      <c r="C155" s="143">
        <v>126</v>
      </c>
    </row>
    <row r="156" s="221" customFormat="1" customHeight="1" spans="1:3">
      <c r="A156" s="141">
        <v>2012802</v>
      </c>
      <c r="B156" s="141" t="s">
        <v>117</v>
      </c>
      <c r="C156" s="143">
        <v>84</v>
      </c>
    </row>
    <row r="157" s="221" customFormat="1" customHeight="1" spans="1:3">
      <c r="A157" s="141">
        <v>2012803</v>
      </c>
      <c r="B157" s="141" t="s">
        <v>118</v>
      </c>
      <c r="C157" s="143">
        <v>0</v>
      </c>
    </row>
    <row r="158" s="221" customFormat="1" customHeight="1" spans="1:3">
      <c r="A158" s="141">
        <v>2012804</v>
      </c>
      <c r="B158" s="141" t="s">
        <v>130</v>
      </c>
      <c r="C158" s="143">
        <v>0</v>
      </c>
    </row>
    <row r="159" s="221" customFormat="1" customHeight="1" spans="1:3">
      <c r="A159" s="141">
        <v>2012850</v>
      </c>
      <c r="B159" s="141" t="s">
        <v>125</v>
      </c>
      <c r="C159" s="143">
        <v>0</v>
      </c>
    </row>
    <row r="160" s="221" customFormat="1" customHeight="1" spans="1:3">
      <c r="A160" s="141">
        <v>2012899</v>
      </c>
      <c r="B160" s="141" t="s">
        <v>206</v>
      </c>
      <c r="C160" s="143">
        <v>4</v>
      </c>
    </row>
    <row r="161" s="221" customFormat="1" customHeight="1" spans="1:3">
      <c r="A161" s="141">
        <v>20129</v>
      </c>
      <c r="B161" s="139" t="s">
        <v>207</v>
      </c>
      <c r="C161" s="143">
        <f>SUM(C162:C167)</f>
        <v>1110</v>
      </c>
    </row>
    <row r="162" s="221" customFormat="1" customHeight="1" spans="1:3">
      <c r="A162" s="141">
        <v>2012901</v>
      </c>
      <c r="B162" s="141" t="s">
        <v>116</v>
      </c>
      <c r="C162" s="143">
        <v>347</v>
      </c>
    </row>
    <row r="163" s="221" customFormat="1" customHeight="1" spans="1:3">
      <c r="A163" s="141">
        <v>2012902</v>
      </c>
      <c r="B163" s="141" t="s">
        <v>117</v>
      </c>
      <c r="C163" s="143">
        <v>763</v>
      </c>
    </row>
    <row r="164" s="221" customFormat="1" customHeight="1" spans="1:3">
      <c r="A164" s="141">
        <v>2012903</v>
      </c>
      <c r="B164" s="141" t="s">
        <v>118</v>
      </c>
      <c r="C164" s="143">
        <v>0</v>
      </c>
    </row>
    <row r="165" s="221" customFormat="1" customHeight="1" spans="1:3">
      <c r="A165" s="141">
        <v>2012906</v>
      </c>
      <c r="B165" s="141" t="s">
        <v>208</v>
      </c>
      <c r="C165" s="143">
        <v>0</v>
      </c>
    </row>
    <row r="166" s="221" customFormat="1" customHeight="1" spans="1:3">
      <c r="A166" s="141">
        <v>2012950</v>
      </c>
      <c r="B166" s="141" t="s">
        <v>125</v>
      </c>
      <c r="C166" s="143">
        <v>0</v>
      </c>
    </row>
    <row r="167" s="221" customFormat="1" customHeight="1" spans="1:3">
      <c r="A167" s="141">
        <v>2012999</v>
      </c>
      <c r="B167" s="141" t="s">
        <v>209</v>
      </c>
      <c r="C167" s="143">
        <v>0</v>
      </c>
    </row>
    <row r="168" s="221" customFormat="1" customHeight="1" spans="1:3">
      <c r="A168" s="141">
        <v>20131</v>
      </c>
      <c r="B168" s="139" t="s">
        <v>210</v>
      </c>
      <c r="C168" s="143">
        <f>SUM(C169:C174)</f>
        <v>4910</v>
      </c>
    </row>
    <row r="169" s="221" customFormat="1" customHeight="1" spans="1:3">
      <c r="A169" s="141">
        <v>2013101</v>
      </c>
      <c r="B169" s="141" t="s">
        <v>116</v>
      </c>
      <c r="C169" s="143">
        <v>1295</v>
      </c>
    </row>
    <row r="170" s="221" customFormat="1" customHeight="1" spans="1:3">
      <c r="A170" s="141">
        <v>2013102</v>
      </c>
      <c r="B170" s="141" t="s">
        <v>117</v>
      </c>
      <c r="C170" s="143">
        <v>3555</v>
      </c>
    </row>
    <row r="171" s="221" customFormat="1" customHeight="1" spans="1:3">
      <c r="A171" s="141">
        <v>2013103</v>
      </c>
      <c r="B171" s="141" t="s">
        <v>118</v>
      </c>
      <c r="C171" s="143">
        <v>0</v>
      </c>
    </row>
    <row r="172" s="221" customFormat="1" customHeight="1" spans="1:3">
      <c r="A172" s="141">
        <v>2013105</v>
      </c>
      <c r="B172" s="141" t="s">
        <v>211</v>
      </c>
      <c r="C172" s="143">
        <v>0</v>
      </c>
    </row>
    <row r="173" s="221" customFormat="1" customHeight="1" spans="1:3">
      <c r="A173" s="141">
        <v>2013150</v>
      </c>
      <c r="B173" s="141" t="s">
        <v>125</v>
      </c>
      <c r="C173" s="143">
        <v>0</v>
      </c>
    </row>
    <row r="174" s="221" customFormat="1" customHeight="1" spans="1:3">
      <c r="A174" s="141">
        <v>2013199</v>
      </c>
      <c r="B174" s="141" t="s">
        <v>212</v>
      </c>
      <c r="C174" s="143">
        <v>60</v>
      </c>
    </row>
    <row r="175" s="221" customFormat="1" customHeight="1" spans="1:3">
      <c r="A175" s="141">
        <v>20132</v>
      </c>
      <c r="B175" s="139" t="s">
        <v>213</v>
      </c>
      <c r="C175" s="143">
        <f>SUM(C176:C181)</f>
        <v>1111</v>
      </c>
    </row>
    <row r="176" s="221" customFormat="1" customHeight="1" spans="1:3">
      <c r="A176" s="141">
        <v>2013201</v>
      </c>
      <c r="B176" s="141" t="s">
        <v>116</v>
      </c>
      <c r="C176" s="143">
        <v>608</v>
      </c>
    </row>
    <row r="177" s="221" customFormat="1" customHeight="1" spans="1:3">
      <c r="A177" s="141">
        <v>2013202</v>
      </c>
      <c r="B177" s="141" t="s">
        <v>117</v>
      </c>
      <c r="C177" s="143">
        <v>324</v>
      </c>
    </row>
    <row r="178" s="221" customFormat="1" customHeight="1" spans="1:3">
      <c r="A178" s="141">
        <v>2013203</v>
      </c>
      <c r="B178" s="141" t="s">
        <v>118</v>
      </c>
      <c r="C178" s="143">
        <v>0</v>
      </c>
    </row>
    <row r="179" s="221" customFormat="1" customHeight="1" spans="1:3">
      <c r="A179" s="141">
        <v>2013204</v>
      </c>
      <c r="B179" s="141" t="s">
        <v>214</v>
      </c>
      <c r="C179" s="143">
        <v>30</v>
      </c>
    </row>
    <row r="180" s="221" customFormat="1" customHeight="1" spans="1:3">
      <c r="A180" s="141">
        <v>2013250</v>
      </c>
      <c r="B180" s="141" t="s">
        <v>125</v>
      </c>
      <c r="C180" s="143">
        <v>0</v>
      </c>
    </row>
    <row r="181" s="221" customFormat="1" customHeight="1" spans="1:3">
      <c r="A181" s="141">
        <v>2013299</v>
      </c>
      <c r="B181" s="141" t="s">
        <v>215</v>
      </c>
      <c r="C181" s="143">
        <v>149</v>
      </c>
    </row>
    <row r="182" s="221" customFormat="1" customHeight="1" spans="1:3">
      <c r="A182" s="141">
        <v>20133</v>
      </c>
      <c r="B182" s="139" t="s">
        <v>216</v>
      </c>
      <c r="C182" s="143">
        <f>SUM(C183:C188)</f>
        <v>996</v>
      </c>
    </row>
    <row r="183" s="221" customFormat="1" customHeight="1" spans="1:3">
      <c r="A183" s="141">
        <v>2013301</v>
      </c>
      <c r="B183" s="141" t="s">
        <v>116</v>
      </c>
      <c r="C183" s="143">
        <v>198</v>
      </c>
    </row>
    <row r="184" s="221" customFormat="1" customHeight="1" spans="1:3">
      <c r="A184" s="141">
        <v>2013302</v>
      </c>
      <c r="B184" s="141" t="s">
        <v>117</v>
      </c>
      <c r="C184" s="143">
        <v>651</v>
      </c>
    </row>
    <row r="185" s="221" customFormat="1" customHeight="1" spans="1:3">
      <c r="A185" s="141">
        <v>2013303</v>
      </c>
      <c r="B185" s="141" t="s">
        <v>118</v>
      </c>
      <c r="C185" s="143">
        <v>0</v>
      </c>
    </row>
    <row r="186" s="221" customFormat="1" customHeight="1" spans="1:3">
      <c r="A186" s="141">
        <v>2013304</v>
      </c>
      <c r="B186" s="141" t="s">
        <v>217</v>
      </c>
      <c r="C186" s="143">
        <v>0</v>
      </c>
    </row>
    <row r="187" s="221" customFormat="1" customHeight="1" spans="1:3">
      <c r="A187" s="141">
        <v>2013350</v>
      </c>
      <c r="B187" s="141" t="s">
        <v>125</v>
      </c>
      <c r="C187" s="143">
        <v>0</v>
      </c>
    </row>
    <row r="188" s="221" customFormat="1" customHeight="1" spans="1:3">
      <c r="A188" s="141">
        <v>2013399</v>
      </c>
      <c r="B188" s="141" t="s">
        <v>218</v>
      </c>
      <c r="C188" s="143">
        <v>147</v>
      </c>
    </row>
    <row r="189" s="221" customFormat="1" customHeight="1" spans="1:3">
      <c r="A189" s="141">
        <v>20134</v>
      </c>
      <c r="B189" s="139" t="s">
        <v>219</v>
      </c>
      <c r="C189" s="143">
        <f>SUM(C190:C196)</f>
        <v>342</v>
      </c>
    </row>
    <row r="190" s="221" customFormat="1" customHeight="1" spans="1:3">
      <c r="A190" s="141">
        <v>2013401</v>
      </c>
      <c r="B190" s="141" t="s">
        <v>116</v>
      </c>
      <c r="C190" s="143">
        <v>164</v>
      </c>
    </row>
    <row r="191" s="221" customFormat="1" customHeight="1" spans="1:3">
      <c r="A191" s="141">
        <v>2013402</v>
      </c>
      <c r="B191" s="141" t="s">
        <v>117</v>
      </c>
      <c r="C191" s="143">
        <v>163</v>
      </c>
    </row>
    <row r="192" s="221" customFormat="1" customHeight="1" spans="1:3">
      <c r="A192" s="141">
        <v>2013403</v>
      </c>
      <c r="B192" s="141" t="s">
        <v>118</v>
      </c>
      <c r="C192" s="143">
        <v>0</v>
      </c>
    </row>
    <row r="193" s="221" customFormat="1" customHeight="1" spans="1:3">
      <c r="A193" s="141">
        <v>2013404</v>
      </c>
      <c r="B193" s="141" t="s">
        <v>220</v>
      </c>
      <c r="C193" s="143">
        <v>15</v>
      </c>
    </row>
    <row r="194" s="221" customFormat="1" customHeight="1" spans="1:3">
      <c r="A194" s="141">
        <v>2013405</v>
      </c>
      <c r="B194" s="141" t="s">
        <v>221</v>
      </c>
      <c r="C194" s="143">
        <v>0</v>
      </c>
    </row>
    <row r="195" s="221" customFormat="1" customHeight="1" spans="1:3">
      <c r="A195" s="141">
        <v>2013450</v>
      </c>
      <c r="B195" s="141" t="s">
        <v>125</v>
      </c>
      <c r="C195" s="143">
        <v>0</v>
      </c>
    </row>
    <row r="196" s="221" customFormat="1" customHeight="1" spans="1:3">
      <c r="A196" s="141">
        <v>2013499</v>
      </c>
      <c r="B196" s="141" t="s">
        <v>222</v>
      </c>
      <c r="C196" s="143">
        <v>0</v>
      </c>
    </row>
    <row r="197" s="221" customFormat="1" customHeight="1" spans="1:3">
      <c r="A197" s="141">
        <v>20135</v>
      </c>
      <c r="B197" s="139" t="s">
        <v>223</v>
      </c>
      <c r="C197" s="143">
        <f>SUM(C198:C202)</f>
        <v>0</v>
      </c>
    </row>
    <row r="198" s="221" customFormat="1" customHeight="1" spans="1:3">
      <c r="A198" s="141">
        <v>2013501</v>
      </c>
      <c r="B198" s="141" t="s">
        <v>116</v>
      </c>
      <c r="C198" s="143">
        <v>0</v>
      </c>
    </row>
    <row r="199" s="221" customFormat="1" customHeight="1" spans="1:3">
      <c r="A199" s="141">
        <v>2013502</v>
      </c>
      <c r="B199" s="141" t="s">
        <v>117</v>
      </c>
      <c r="C199" s="143">
        <v>0</v>
      </c>
    </row>
    <row r="200" s="221" customFormat="1" customHeight="1" spans="1:3">
      <c r="A200" s="141">
        <v>2013503</v>
      </c>
      <c r="B200" s="141" t="s">
        <v>118</v>
      </c>
      <c r="C200" s="143">
        <v>0</v>
      </c>
    </row>
    <row r="201" s="221" customFormat="1" customHeight="1" spans="1:3">
      <c r="A201" s="141">
        <v>2013550</v>
      </c>
      <c r="B201" s="141" t="s">
        <v>125</v>
      </c>
      <c r="C201" s="143">
        <v>0</v>
      </c>
    </row>
    <row r="202" s="221" customFormat="1" customHeight="1" spans="1:3">
      <c r="A202" s="141">
        <v>2013599</v>
      </c>
      <c r="B202" s="141" t="s">
        <v>224</v>
      </c>
      <c r="C202" s="143">
        <v>0</v>
      </c>
    </row>
    <row r="203" s="221" customFormat="1" customHeight="1" spans="1:3">
      <c r="A203" s="141">
        <v>20136</v>
      </c>
      <c r="B203" s="139" t="s">
        <v>225</v>
      </c>
      <c r="C203" s="143">
        <f>SUM(C204:C208)</f>
        <v>16</v>
      </c>
    </row>
    <row r="204" s="221" customFormat="1" customHeight="1" spans="1:3">
      <c r="A204" s="141">
        <v>2013601</v>
      </c>
      <c r="B204" s="141" t="s">
        <v>116</v>
      </c>
      <c r="C204" s="143">
        <v>0</v>
      </c>
    </row>
    <row r="205" s="221" customFormat="1" customHeight="1" spans="1:3">
      <c r="A205" s="141">
        <v>2013602</v>
      </c>
      <c r="B205" s="141" t="s">
        <v>117</v>
      </c>
      <c r="C205" s="143">
        <v>16</v>
      </c>
    </row>
    <row r="206" s="221" customFormat="1" customHeight="1" spans="1:3">
      <c r="A206" s="141">
        <v>2013603</v>
      </c>
      <c r="B206" s="141" t="s">
        <v>118</v>
      </c>
      <c r="C206" s="143">
        <v>0</v>
      </c>
    </row>
    <row r="207" s="221" customFormat="1" customHeight="1" spans="1:3">
      <c r="A207" s="141">
        <v>2013650</v>
      </c>
      <c r="B207" s="141" t="s">
        <v>125</v>
      </c>
      <c r="C207" s="143">
        <v>0</v>
      </c>
    </row>
    <row r="208" s="221" customFormat="1" customHeight="1" spans="1:3">
      <c r="A208" s="141">
        <v>2013699</v>
      </c>
      <c r="B208" s="141" t="s">
        <v>226</v>
      </c>
      <c r="C208" s="143">
        <v>0</v>
      </c>
    </row>
    <row r="209" s="221" customFormat="1" customHeight="1" spans="1:3">
      <c r="A209" s="141">
        <v>20137</v>
      </c>
      <c r="B209" s="139" t="s">
        <v>227</v>
      </c>
      <c r="C209" s="143">
        <f>SUM(C210:C215)</f>
        <v>190</v>
      </c>
    </row>
    <row r="210" s="221" customFormat="1" customHeight="1" spans="1:3">
      <c r="A210" s="141">
        <v>2013701</v>
      </c>
      <c r="B210" s="141" t="s">
        <v>116</v>
      </c>
      <c r="C210" s="143">
        <v>71</v>
      </c>
    </row>
    <row r="211" s="221" customFormat="1" customHeight="1" spans="1:3">
      <c r="A211" s="141">
        <v>2013702</v>
      </c>
      <c r="B211" s="141" t="s">
        <v>117</v>
      </c>
      <c r="C211" s="143">
        <v>119</v>
      </c>
    </row>
    <row r="212" s="221" customFormat="1" customHeight="1" spans="1:3">
      <c r="A212" s="141">
        <v>2013703</v>
      </c>
      <c r="B212" s="141" t="s">
        <v>118</v>
      </c>
      <c r="C212" s="143">
        <v>0</v>
      </c>
    </row>
    <row r="213" s="221" customFormat="1" customHeight="1" spans="1:3">
      <c r="A213" s="141">
        <v>2013704</v>
      </c>
      <c r="B213" s="141" t="s">
        <v>228</v>
      </c>
      <c r="C213" s="143">
        <v>0</v>
      </c>
    </row>
    <row r="214" s="221" customFormat="1" customHeight="1" spans="1:3">
      <c r="A214" s="141">
        <v>2013750</v>
      </c>
      <c r="B214" s="141" t="s">
        <v>125</v>
      </c>
      <c r="C214" s="143">
        <v>0</v>
      </c>
    </row>
    <row r="215" s="221" customFormat="1" customHeight="1" spans="1:3">
      <c r="A215" s="141">
        <v>2013799</v>
      </c>
      <c r="B215" s="141" t="s">
        <v>229</v>
      </c>
      <c r="C215" s="143">
        <v>0</v>
      </c>
    </row>
    <row r="216" s="221" customFormat="1" customHeight="1" spans="1:3">
      <c r="A216" s="141">
        <v>20138</v>
      </c>
      <c r="B216" s="139" t="s">
        <v>230</v>
      </c>
      <c r="C216" s="143">
        <f>SUM(C217:C230)</f>
        <v>3644</v>
      </c>
    </row>
    <row r="217" s="221" customFormat="1" customHeight="1" spans="1:3">
      <c r="A217" s="141">
        <v>2013801</v>
      </c>
      <c r="B217" s="141" t="s">
        <v>116</v>
      </c>
      <c r="C217" s="143">
        <v>2654</v>
      </c>
    </row>
    <row r="218" s="221" customFormat="1" customHeight="1" spans="1:3">
      <c r="A218" s="141">
        <v>2013802</v>
      </c>
      <c r="B218" s="141" t="s">
        <v>117</v>
      </c>
      <c r="C218" s="143">
        <v>857</v>
      </c>
    </row>
    <row r="219" s="221" customFormat="1" customHeight="1" spans="1:3">
      <c r="A219" s="141">
        <v>2013803</v>
      </c>
      <c r="B219" s="141" t="s">
        <v>118</v>
      </c>
      <c r="C219" s="143">
        <v>0</v>
      </c>
    </row>
    <row r="220" s="221" customFormat="1" customHeight="1" spans="1:3">
      <c r="A220" s="141">
        <v>2013804</v>
      </c>
      <c r="B220" s="141" t="s">
        <v>231</v>
      </c>
      <c r="C220" s="143">
        <v>0</v>
      </c>
    </row>
    <row r="221" s="221" customFormat="1" customHeight="1" spans="1:3">
      <c r="A221" s="141">
        <v>2013805</v>
      </c>
      <c r="B221" s="141" t="s">
        <v>232</v>
      </c>
      <c r="C221" s="143">
        <v>0</v>
      </c>
    </row>
    <row r="222" s="221" customFormat="1" customHeight="1" spans="1:3">
      <c r="A222" s="141">
        <v>2013808</v>
      </c>
      <c r="B222" s="141" t="s">
        <v>157</v>
      </c>
      <c r="C222" s="143">
        <v>0</v>
      </c>
    </row>
    <row r="223" s="221" customFormat="1" customHeight="1" spans="1:3">
      <c r="A223" s="141">
        <v>2013810</v>
      </c>
      <c r="B223" s="141" t="s">
        <v>233</v>
      </c>
      <c r="C223" s="143">
        <v>10</v>
      </c>
    </row>
    <row r="224" s="221" customFormat="1" customHeight="1" spans="1:3">
      <c r="A224" s="141">
        <v>2013812</v>
      </c>
      <c r="B224" s="141" t="s">
        <v>234</v>
      </c>
      <c r="C224" s="143">
        <v>9</v>
      </c>
    </row>
    <row r="225" s="221" customFormat="1" customHeight="1" spans="1:3">
      <c r="A225" s="141">
        <v>2013813</v>
      </c>
      <c r="B225" s="141" t="s">
        <v>235</v>
      </c>
      <c r="C225" s="143">
        <v>0</v>
      </c>
    </row>
    <row r="226" s="221" customFormat="1" customHeight="1" spans="1:3">
      <c r="A226" s="141">
        <v>2013814</v>
      </c>
      <c r="B226" s="141" t="s">
        <v>236</v>
      </c>
      <c r="C226" s="143">
        <v>0</v>
      </c>
    </row>
    <row r="227" s="221" customFormat="1" customHeight="1" spans="1:3">
      <c r="A227" s="141">
        <v>2013815</v>
      </c>
      <c r="B227" s="141" t="s">
        <v>237</v>
      </c>
      <c r="C227" s="143">
        <v>0</v>
      </c>
    </row>
    <row r="228" s="221" customFormat="1" customHeight="1" spans="1:3">
      <c r="A228" s="141">
        <v>2013816</v>
      </c>
      <c r="B228" s="141" t="s">
        <v>238</v>
      </c>
      <c r="C228" s="143">
        <v>31</v>
      </c>
    </row>
    <row r="229" s="221" customFormat="1" customHeight="1" spans="1:3">
      <c r="A229" s="141">
        <v>2013850</v>
      </c>
      <c r="B229" s="141" t="s">
        <v>125</v>
      </c>
      <c r="C229" s="143">
        <v>0</v>
      </c>
    </row>
    <row r="230" s="221" customFormat="1" customHeight="1" spans="1:3">
      <c r="A230" s="141">
        <v>2013899</v>
      </c>
      <c r="B230" s="141" t="s">
        <v>239</v>
      </c>
      <c r="C230" s="143">
        <v>83</v>
      </c>
    </row>
    <row r="231" s="221" customFormat="1" customHeight="1" spans="1:3">
      <c r="A231" s="141">
        <v>20199</v>
      </c>
      <c r="B231" s="139" t="s">
        <v>240</v>
      </c>
      <c r="C231" s="143">
        <f>SUM(C232:C233)</f>
        <v>6784</v>
      </c>
    </row>
    <row r="232" s="221" customFormat="1" customHeight="1" spans="1:3">
      <c r="A232" s="141">
        <v>2019901</v>
      </c>
      <c r="B232" s="141" t="s">
        <v>241</v>
      </c>
      <c r="C232" s="143">
        <v>0</v>
      </c>
    </row>
    <row r="233" s="221" customFormat="1" customHeight="1" spans="1:3">
      <c r="A233" s="141">
        <v>2019999</v>
      </c>
      <c r="B233" s="141" t="s">
        <v>242</v>
      </c>
      <c r="C233" s="143">
        <v>6784</v>
      </c>
    </row>
    <row r="234" s="221" customFormat="1" customHeight="1" spans="1:3">
      <c r="A234" s="141">
        <v>202</v>
      </c>
      <c r="B234" s="139" t="s">
        <v>243</v>
      </c>
      <c r="C234" s="143">
        <f>SUM(C235,C242,C245,C248,C254,C259,C261,C266,C272)</f>
        <v>0</v>
      </c>
    </row>
    <row r="235" s="221" customFormat="1" customHeight="1" spans="1:3">
      <c r="A235" s="141">
        <v>20201</v>
      </c>
      <c r="B235" s="139" t="s">
        <v>244</v>
      </c>
      <c r="C235" s="143">
        <f>SUM(C236:C241)</f>
        <v>0</v>
      </c>
    </row>
    <row r="236" s="221" customFormat="1" customHeight="1" spans="1:3">
      <c r="A236" s="141">
        <v>2020101</v>
      </c>
      <c r="B236" s="141" t="s">
        <v>116</v>
      </c>
      <c r="C236" s="143">
        <v>0</v>
      </c>
    </row>
    <row r="237" s="221" customFormat="1" customHeight="1" spans="1:3">
      <c r="A237" s="141">
        <v>2020102</v>
      </c>
      <c r="B237" s="141" t="s">
        <v>117</v>
      </c>
      <c r="C237" s="143">
        <v>0</v>
      </c>
    </row>
    <row r="238" s="221" customFormat="1" customHeight="1" spans="1:3">
      <c r="A238" s="141">
        <v>2020103</v>
      </c>
      <c r="B238" s="141" t="s">
        <v>118</v>
      </c>
      <c r="C238" s="143">
        <v>0</v>
      </c>
    </row>
    <row r="239" s="221" customFormat="1" customHeight="1" spans="1:3">
      <c r="A239" s="141">
        <v>2020104</v>
      </c>
      <c r="B239" s="141" t="s">
        <v>211</v>
      </c>
      <c r="C239" s="143">
        <v>0</v>
      </c>
    </row>
    <row r="240" s="221" customFormat="1" customHeight="1" spans="1:3">
      <c r="A240" s="141">
        <v>2020150</v>
      </c>
      <c r="B240" s="141" t="s">
        <v>125</v>
      </c>
      <c r="C240" s="143">
        <v>0</v>
      </c>
    </row>
    <row r="241" s="221" customFormat="1" customHeight="1" spans="1:3">
      <c r="A241" s="141">
        <v>2020199</v>
      </c>
      <c r="B241" s="141" t="s">
        <v>245</v>
      </c>
      <c r="C241" s="143">
        <v>0</v>
      </c>
    </row>
    <row r="242" s="221" customFormat="1" customHeight="1" spans="1:3">
      <c r="A242" s="141">
        <v>20202</v>
      </c>
      <c r="B242" s="139" t="s">
        <v>246</v>
      </c>
      <c r="C242" s="143">
        <f>SUM(C243:C244)</f>
        <v>0</v>
      </c>
    </row>
    <row r="243" s="221" customFormat="1" customHeight="1" spans="1:3">
      <c r="A243" s="141">
        <v>2020201</v>
      </c>
      <c r="B243" s="141" t="s">
        <v>247</v>
      </c>
      <c r="C243" s="143">
        <v>0</v>
      </c>
    </row>
    <row r="244" s="221" customFormat="1" customHeight="1" spans="1:3">
      <c r="A244" s="141">
        <v>2020202</v>
      </c>
      <c r="B244" s="141" t="s">
        <v>248</v>
      </c>
      <c r="C244" s="143">
        <v>0</v>
      </c>
    </row>
    <row r="245" s="221" customFormat="1" customHeight="1" spans="1:3">
      <c r="A245" s="141">
        <v>20203</v>
      </c>
      <c r="B245" s="139" t="s">
        <v>249</v>
      </c>
      <c r="C245" s="143">
        <f>SUM(C246:C247)</f>
        <v>0</v>
      </c>
    </row>
    <row r="246" s="221" customFormat="1" customHeight="1" spans="1:3">
      <c r="A246" s="141">
        <v>2020304</v>
      </c>
      <c r="B246" s="141" t="s">
        <v>250</v>
      </c>
      <c r="C246" s="143">
        <v>0</v>
      </c>
    </row>
    <row r="247" s="221" customFormat="1" customHeight="1" spans="1:3">
      <c r="A247" s="141">
        <v>2020306</v>
      </c>
      <c r="B247" s="141" t="s">
        <v>251</v>
      </c>
      <c r="C247" s="143">
        <v>0</v>
      </c>
    </row>
    <row r="248" s="221" customFormat="1" customHeight="1" spans="1:3">
      <c r="A248" s="141">
        <v>20204</v>
      </c>
      <c r="B248" s="139" t="s">
        <v>252</v>
      </c>
      <c r="C248" s="143">
        <f>SUM(C249:C253)</f>
        <v>0</v>
      </c>
    </row>
    <row r="249" s="221" customFormat="1" customHeight="1" spans="1:3">
      <c r="A249" s="141">
        <v>2020401</v>
      </c>
      <c r="B249" s="141" t="s">
        <v>253</v>
      </c>
      <c r="C249" s="143">
        <v>0</v>
      </c>
    </row>
    <row r="250" s="221" customFormat="1" customHeight="1" spans="1:3">
      <c r="A250" s="141">
        <v>2020402</v>
      </c>
      <c r="B250" s="141" t="s">
        <v>254</v>
      </c>
      <c r="C250" s="143">
        <v>0</v>
      </c>
    </row>
    <row r="251" s="221" customFormat="1" customHeight="1" spans="1:3">
      <c r="A251" s="141">
        <v>2020403</v>
      </c>
      <c r="B251" s="141" t="s">
        <v>255</v>
      </c>
      <c r="C251" s="143">
        <v>0</v>
      </c>
    </row>
    <row r="252" s="221" customFormat="1" customHeight="1" spans="1:3">
      <c r="A252" s="141">
        <v>2020404</v>
      </c>
      <c r="B252" s="141" t="s">
        <v>256</v>
      </c>
      <c r="C252" s="143">
        <v>0</v>
      </c>
    </row>
    <row r="253" s="221" customFormat="1" customHeight="1" spans="1:3">
      <c r="A253" s="141">
        <v>2020499</v>
      </c>
      <c r="B253" s="141" t="s">
        <v>257</v>
      </c>
      <c r="C253" s="143">
        <v>0</v>
      </c>
    </row>
    <row r="254" s="221" customFormat="1" customHeight="1" spans="1:3">
      <c r="A254" s="141">
        <v>20205</v>
      </c>
      <c r="B254" s="139" t="s">
        <v>258</v>
      </c>
      <c r="C254" s="143">
        <f>SUM(C255:C258)</f>
        <v>0</v>
      </c>
    </row>
    <row r="255" s="221" customFormat="1" customHeight="1" spans="1:3">
      <c r="A255" s="141">
        <v>2020503</v>
      </c>
      <c r="B255" s="141" t="s">
        <v>259</v>
      </c>
      <c r="C255" s="143">
        <v>0</v>
      </c>
    </row>
    <row r="256" s="221" customFormat="1" customHeight="1" spans="1:3">
      <c r="A256" s="141">
        <v>2020504</v>
      </c>
      <c r="B256" s="141" t="s">
        <v>260</v>
      </c>
      <c r="C256" s="143">
        <v>0</v>
      </c>
    </row>
    <row r="257" s="221" customFormat="1" customHeight="1" spans="1:3">
      <c r="A257" s="141">
        <v>2020505</v>
      </c>
      <c r="B257" s="141" t="s">
        <v>261</v>
      </c>
      <c r="C257" s="143">
        <v>0</v>
      </c>
    </row>
    <row r="258" s="221" customFormat="1" customHeight="1" spans="1:3">
      <c r="A258" s="141">
        <v>2020599</v>
      </c>
      <c r="B258" s="141" t="s">
        <v>262</v>
      </c>
      <c r="C258" s="143">
        <v>0</v>
      </c>
    </row>
    <row r="259" s="221" customFormat="1" customHeight="1" spans="1:3">
      <c r="A259" s="141">
        <v>20206</v>
      </c>
      <c r="B259" s="139" t="s">
        <v>263</v>
      </c>
      <c r="C259" s="143">
        <f>C260</f>
        <v>0</v>
      </c>
    </row>
    <row r="260" s="221" customFormat="1" customHeight="1" spans="1:3">
      <c r="A260" s="141">
        <v>2020601</v>
      </c>
      <c r="B260" s="141" t="s">
        <v>264</v>
      </c>
      <c r="C260" s="143">
        <v>0</v>
      </c>
    </row>
    <row r="261" s="221" customFormat="1" customHeight="1" spans="1:3">
      <c r="A261" s="141">
        <v>20207</v>
      </c>
      <c r="B261" s="139" t="s">
        <v>265</v>
      </c>
      <c r="C261" s="143">
        <f>SUM(C262:C265)</f>
        <v>0</v>
      </c>
    </row>
    <row r="262" s="221" customFormat="1" customHeight="1" spans="1:3">
      <c r="A262" s="141">
        <v>2020701</v>
      </c>
      <c r="B262" s="141" t="s">
        <v>266</v>
      </c>
      <c r="C262" s="143">
        <v>0</v>
      </c>
    </row>
    <row r="263" s="221" customFormat="1" customHeight="1" spans="1:3">
      <c r="A263" s="141">
        <v>2020702</v>
      </c>
      <c r="B263" s="141" t="s">
        <v>267</v>
      </c>
      <c r="C263" s="143">
        <v>0</v>
      </c>
    </row>
    <row r="264" s="221" customFormat="1" customHeight="1" spans="1:3">
      <c r="A264" s="141">
        <v>2020703</v>
      </c>
      <c r="B264" s="141" t="s">
        <v>268</v>
      </c>
      <c r="C264" s="143">
        <v>0</v>
      </c>
    </row>
    <row r="265" s="221" customFormat="1" customHeight="1" spans="1:3">
      <c r="A265" s="141">
        <v>2020799</v>
      </c>
      <c r="B265" s="141" t="s">
        <v>269</v>
      </c>
      <c r="C265" s="143">
        <v>0</v>
      </c>
    </row>
    <row r="266" s="221" customFormat="1" customHeight="1" spans="1:3">
      <c r="A266" s="141">
        <v>20208</v>
      </c>
      <c r="B266" s="139" t="s">
        <v>270</v>
      </c>
      <c r="C266" s="143">
        <f>SUM(C267:C271)</f>
        <v>0</v>
      </c>
    </row>
    <row r="267" s="221" customFormat="1" customHeight="1" spans="1:3">
      <c r="A267" s="141">
        <v>2020801</v>
      </c>
      <c r="B267" s="141" t="s">
        <v>116</v>
      </c>
      <c r="C267" s="143">
        <v>0</v>
      </c>
    </row>
    <row r="268" s="221" customFormat="1" customHeight="1" spans="1:3">
      <c r="A268" s="141">
        <v>2020802</v>
      </c>
      <c r="B268" s="141" t="s">
        <v>117</v>
      </c>
      <c r="C268" s="143">
        <v>0</v>
      </c>
    </row>
    <row r="269" s="221" customFormat="1" customHeight="1" spans="1:3">
      <c r="A269" s="141">
        <v>2020803</v>
      </c>
      <c r="B269" s="141" t="s">
        <v>118</v>
      </c>
      <c r="C269" s="143">
        <v>0</v>
      </c>
    </row>
    <row r="270" s="221" customFormat="1" customHeight="1" spans="1:3">
      <c r="A270" s="141">
        <v>2020850</v>
      </c>
      <c r="B270" s="141" t="s">
        <v>125</v>
      </c>
      <c r="C270" s="143">
        <v>0</v>
      </c>
    </row>
    <row r="271" s="221" customFormat="1" customHeight="1" spans="1:3">
      <c r="A271" s="141">
        <v>2020899</v>
      </c>
      <c r="B271" s="141" t="s">
        <v>271</v>
      </c>
      <c r="C271" s="143">
        <v>0</v>
      </c>
    </row>
    <row r="272" s="221" customFormat="1" customHeight="1" spans="1:3">
      <c r="A272" s="141">
        <v>20299</v>
      </c>
      <c r="B272" s="139" t="s">
        <v>272</v>
      </c>
      <c r="C272" s="143">
        <f>C273</f>
        <v>0</v>
      </c>
    </row>
    <row r="273" s="221" customFormat="1" customHeight="1" spans="1:3">
      <c r="A273" s="141">
        <v>2029999</v>
      </c>
      <c r="B273" s="141" t="s">
        <v>273</v>
      </c>
      <c r="C273" s="143">
        <v>0</v>
      </c>
    </row>
    <row r="274" s="221" customFormat="1" customHeight="1" spans="1:3">
      <c r="A274" s="141">
        <v>203</v>
      </c>
      <c r="B274" s="139" t="s">
        <v>274</v>
      </c>
      <c r="C274" s="143">
        <f>SUM(C275,C279,C281,C283,C291)</f>
        <v>700</v>
      </c>
    </row>
    <row r="275" s="221" customFormat="1" customHeight="1" spans="1:3">
      <c r="A275" s="141">
        <v>20301</v>
      </c>
      <c r="B275" s="139" t="s">
        <v>275</v>
      </c>
      <c r="C275" s="143">
        <f>SUM(C276:C278)</f>
        <v>0</v>
      </c>
    </row>
    <row r="276" s="221" customFormat="1" customHeight="1" spans="1:3">
      <c r="A276" s="141">
        <v>2030101</v>
      </c>
      <c r="B276" s="141" t="s">
        <v>276</v>
      </c>
      <c r="C276" s="143">
        <v>0</v>
      </c>
    </row>
    <row r="277" s="221" customFormat="1" customHeight="1" spans="1:3">
      <c r="A277" s="141">
        <v>2030102</v>
      </c>
      <c r="B277" s="141" t="s">
        <v>277</v>
      </c>
      <c r="C277" s="143">
        <v>0</v>
      </c>
    </row>
    <row r="278" s="221" customFormat="1" customHeight="1" spans="1:3">
      <c r="A278" s="141">
        <v>2030199</v>
      </c>
      <c r="B278" s="141" t="s">
        <v>278</v>
      </c>
      <c r="C278" s="143">
        <v>0</v>
      </c>
    </row>
    <row r="279" s="221" customFormat="1" customHeight="1" spans="1:3">
      <c r="A279" s="141">
        <v>20304</v>
      </c>
      <c r="B279" s="139" t="s">
        <v>279</v>
      </c>
      <c r="C279" s="143">
        <f>C280</f>
        <v>0</v>
      </c>
    </row>
    <row r="280" s="221" customFormat="1" customHeight="1" spans="1:3">
      <c r="A280" s="141">
        <v>2030401</v>
      </c>
      <c r="B280" s="141" t="s">
        <v>280</v>
      </c>
      <c r="C280" s="143">
        <v>0</v>
      </c>
    </row>
    <row r="281" s="221" customFormat="1" customHeight="1" spans="1:3">
      <c r="A281" s="141">
        <v>20305</v>
      </c>
      <c r="B281" s="139" t="s">
        <v>281</v>
      </c>
      <c r="C281" s="143">
        <f>C282</f>
        <v>0</v>
      </c>
    </row>
    <row r="282" s="221" customFormat="1" customHeight="1" spans="1:3">
      <c r="A282" s="141">
        <v>2030501</v>
      </c>
      <c r="B282" s="141" t="s">
        <v>282</v>
      </c>
      <c r="C282" s="143">
        <v>0</v>
      </c>
    </row>
    <row r="283" s="221" customFormat="1" customHeight="1" spans="1:3">
      <c r="A283" s="141">
        <v>20306</v>
      </c>
      <c r="B283" s="139" t="s">
        <v>283</v>
      </c>
      <c r="C283" s="143">
        <f>SUM(C284:C290)</f>
        <v>700</v>
      </c>
    </row>
    <row r="284" s="221" customFormat="1" customHeight="1" spans="1:3">
      <c r="A284" s="141">
        <v>2030601</v>
      </c>
      <c r="B284" s="141" t="s">
        <v>284</v>
      </c>
      <c r="C284" s="143">
        <v>11</v>
      </c>
    </row>
    <row r="285" s="221" customFormat="1" customHeight="1" spans="1:3">
      <c r="A285" s="141">
        <v>2030602</v>
      </c>
      <c r="B285" s="141" t="s">
        <v>285</v>
      </c>
      <c r="C285" s="143">
        <v>0</v>
      </c>
    </row>
    <row r="286" s="221" customFormat="1" customHeight="1" spans="1:3">
      <c r="A286" s="141">
        <v>2030603</v>
      </c>
      <c r="B286" s="141" t="s">
        <v>286</v>
      </c>
      <c r="C286" s="143">
        <v>47</v>
      </c>
    </row>
    <row r="287" s="221" customFormat="1" customHeight="1" spans="1:3">
      <c r="A287" s="141">
        <v>2030604</v>
      </c>
      <c r="B287" s="141" t="s">
        <v>287</v>
      </c>
      <c r="C287" s="143">
        <v>0</v>
      </c>
    </row>
    <row r="288" s="221" customFormat="1" customHeight="1" spans="1:3">
      <c r="A288" s="141">
        <v>2030607</v>
      </c>
      <c r="B288" s="141" t="s">
        <v>288</v>
      </c>
      <c r="C288" s="143">
        <v>642</v>
      </c>
    </row>
    <row r="289" s="221" customFormat="1" customHeight="1" spans="1:3">
      <c r="A289" s="141">
        <v>2030608</v>
      </c>
      <c r="B289" s="141" t="s">
        <v>289</v>
      </c>
      <c r="C289" s="143">
        <v>0</v>
      </c>
    </row>
    <row r="290" s="221" customFormat="1" customHeight="1" spans="1:3">
      <c r="A290" s="141">
        <v>2030699</v>
      </c>
      <c r="B290" s="141" t="s">
        <v>290</v>
      </c>
      <c r="C290" s="143">
        <v>0</v>
      </c>
    </row>
    <row r="291" s="221" customFormat="1" customHeight="1" spans="1:3">
      <c r="A291" s="141">
        <v>20399</v>
      </c>
      <c r="B291" s="139" t="s">
        <v>291</v>
      </c>
      <c r="C291" s="143">
        <f>C292</f>
        <v>0</v>
      </c>
    </row>
    <row r="292" s="221" customFormat="1" customHeight="1" spans="1:3">
      <c r="A292" s="141">
        <v>2039999</v>
      </c>
      <c r="B292" s="141" t="s">
        <v>292</v>
      </c>
      <c r="C292" s="143">
        <v>0</v>
      </c>
    </row>
    <row r="293" s="221" customFormat="1" customHeight="1" spans="1:3">
      <c r="A293" s="141">
        <v>204</v>
      </c>
      <c r="B293" s="139" t="s">
        <v>293</v>
      </c>
      <c r="C293" s="143">
        <f>SUM(C294,C297,C308,C315,C323,C332,C346,C356,C366,C374,C380)</f>
        <v>17137</v>
      </c>
    </row>
    <row r="294" s="221" customFormat="1" customHeight="1" spans="1:3">
      <c r="A294" s="141">
        <v>20401</v>
      </c>
      <c r="B294" s="139" t="s">
        <v>294</v>
      </c>
      <c r="C294" s="143">
        <f>SUM(C295:C296)</f>
        <v>20</v>
      </c>
    </row>
    <row r="295" s="221" customFormat="1" customHeight="1" spans="1:3">
      <c r="A295" s="141">
        <v>2040101</v>
      </c>
      <c r="B295" s="141" t="s">
        <v>295</v>
      </c>
      <c r="C295" s="143">
        <v>20</v>
      </c>
    </row>
    <row r="296" s="221" customFormat="1" customHeight="1" spans="1:3">
      <c r="A296" s="141">
        <v>2040199</v>
      </c>
      <c r="B296" s="141" t="s">
        <v>296</v>
      </c>
      <c r="C296" s="143">
        <v>0</v>
      </c>
    </row>
    <row r="297" s="221" customFormat="1" customHeight="1" spans="1:3">
      <c r="A297" s="141">
        <v>20402</v>
      </c>
      <c r="B297" s="139" t="s">
        <v>297</v>
      </c>
      <c r="C297" s="143">
        <f>SUM(C298:C307)</f>
        <v>15291</v>
      </c>
    </row>
    <row r="298" s="221" customFormat="1" customHeight="1" spans="1:3">
      <c r="A298" s="141">
        <v>2040201</v>
      </c>
      <c r="B298" s="141" t="s">
        <v>116</v>
      </c>
      <c r="C298" s="143">
        <v>10227</v>
      </c>
    </row>
    <row r="299" s="221" customFormat="1" customHeight="1" spans="1:3">
      <c r="A299" s="141">
        <v>2040202</v>
      </c>
      <c r="B299" s="141" t="s">
        <v>117</v>
      </c>
      <c r="C299" s="143">
        <v>3140</v>
      </c>
    </row>
    <row r="300" s="221" customFormat="1" customHeight="1" spans="1:3">
      <c r="A300" s="141">
        <v>2040203</v>
      </c>
      <c r="B300" s="141" t="s">
        <v>118</v>
      </c>
      <c r="C300" s="143">
        <v>0</v>
      </c>
    </row>
    <row r="301" s="221" customFormat="1" customHeight="1" spans="1:3">
      <c r="A301" s="141">
        <v>2040219</v>
      </c>
      <c r="B301" s="141" t="s">
        <v>157</v>
      </c>
      <c r="C301" s="143">
        <v>515</v>
      </c>
    </row>
    <row r="302" s="221" customFormat="1" customHeight="1" spans="1:3">
      <c r="A302" s="141">
        <v>2040220</v>
      </c>
      <c r="B302" s="141" t="s">
        <v>298</v>
      </c>
      <c r="C302" s="143">
        <v>577</v>
      </c>
    </row>
    <row r="303" s="221" customFormat="1" customHeight="1" spans="1:3">
      <c r="A303" s="141">
        <v>2040221</v>
      </c>
      <c r="B303" s="141" t="s">
        <v>299</v>
      </c>
      <c r="C303" s="143">
        <v>0</v>
      </c>
    </row>
    <row r="304" s="221" customFormat="1" customHeight="1" spans="1:3">
      <c r="A304" s="141">
        <v>2040222</v>
      </c>
      <c r="B304" s="141" t="s">
        <v>300</v>
      </c>
      <c r="C304" s="143">
        <v>0</v>
      </c>
    </row>
    <row r="305" s="221" customFormat="1" customHeight="1" spans="1:3">
      <c r="A305" s="141">
        <v>2040223</v>
      </c>
      <c r="B305" s="141" t="s">
        <v>301</v>
      </c>
      <c r="C305" s="143">
        <v>0</v>
      </c>
    </row>
    <row r="306" s="221" customFormat="1" customHeight="1" spans="1:3">
      <c r="A306" s="141">
        <v>2040250</v>
      </c>
      <c r="B306" s="141" t="s">
        <v>125</v>
      </c>
      <c r="C306" s="143">
        <v>0</v>
      </c>
    </row>
    <row r="307" s="221" customFormat="1" customHeight="1" spans="1:3">
      <c r="A307" s="141">
        <v>2040299</v>
      </c>
      <c r="B307" s="141" t="s">
        <v>302</v>
      </c>
      <c r="C307" s="143">
        <v>832</v>
      </c>
    </row>
    <row r="308" s="221" customFormat="1" customHeight="1" spans="1:3">
      <c r="A308" s="141">
        <v>20403</v>
      </c>
      <c r="B308" s="139" t="s">
        <v>303</v>
      </c>
      <c r="C308" s="143">
        <f>SUM(C309:C314)</f>
        <v>0</v>
      </c>
    </row>
    <row r="309" s="221" customFormat="1" customHeight="1" spans="1:3">
      <c r="A309" s="141">
        <v>2040301</v>
      </c>
      <c r="B309" s="141" t="s">
        <v>116</v>
      </c>
      <c r="C309" s="143">
        <v>0</v>
      </c>
    </row>
    <row r="310" s="221" customFormat="1" customHeight="1" spans="1:3">
      <c r="A310" s="141">
        <v>2040302</v>
      </c>
      <c r="B310" s="141" t="s">
        <v>117</v>
      </c>
      <c r="C310" s="143">
        <v>0</v>
      </c>
    </row>
    <row r="311" s="221" customFormat="1" customHeight="1" spans="1:3">
      <c r="A311" s="141">
        <v>2040303</v>
      </c>
      <c r="B311" s="141" t="s">
        <v>118</v>
      </c>
      <c r="C311" s="143">
        <v>0</v>
      </c>
    </row>
    <row r="312" s="221" customFormat="1" customHeight="1" spans="1:3">
      <c r="A312" s="141">
        <v>2040304</v>
      </c>
      <c r="B312" s="141" t="s">
        <v>304</v>
      </c>
      <c r="C312" s="143">
        <v>0</v>
      </c>
    </row>
    <row r="313" s="221" customFormat="1" customHeight="1" spans="1:3">
      <c r="A313" s="141">
        <v>2040350</v>
      </c>
      <c r="B313" s="141" t="s">
        <v>125</v>
      </c>
      <c r="C313" s="143">
        <v>0</v>
      </c>
    </row>
    <row r="314" s="221" customFormat="1" customHeight="1" spans="1:3">
      <c r="A314" s="141">
        <v>2040399</v>
      </c>
      <c r="B314" s="141" t="s">
        <v>305</v>
      </c>
      <c r="C314" s="143">
        <v>0</v>
      </c>
    </row>
    <row r="315" s="221" customFormat="1" customHeight="1" spans="1:3">
      <c r="A315" s="141">
        <v>20404</v>
      </c>
      <c r="B315" s="139" t="s">
        <v>306</v>
      </c>
      <c r="C315" s="143">
        <f>SUM(C316:C322)</f>
        <v>48</v>
      </c>
    </row>
    <row r="316" s="221" customFormat="1" customHeight="1" spans="1:3">
      <c r="A316" s="141">
        <v>2040401</v>
      </c>
      <c r="B316" s="141" t="s">
        <v>116</v>
      </c>
      <c r="C316" s="143">
        <v>45</v>
      </c>
    </row>
    <row r="317" s="221" customFormat="1" customHeight="1" spans="1:3">
      <c r="A317" s="141">
        <v>2040402</v>
      </c>
      <c r="B317" s="141" t="s">
        <v>117</v>
      </c>
      <c r="C317" s="143">
        <v>3</v>
      </c>
    </row>
    <row r="318" s="221" customFormat="1" customHeight="1" spans="1:3">
      <c r="A318" s="141">
        <v>2040403</v>
      </c>
      <c r="B318" s="141" t="s">
        <v>118</v>
      </c>
      <c r="C318" s="143">
        <v>0</v>
      </c>
    </row>
    <row r="319" s="221" customFormat="1" customHeight="1" spans="1:3">
      <c r="A319" s="141">
        <v>2040409</v>
      </c>
      <c r="B319" s="141" t="s">
        <v>307</v>
      </c>
      <c r="C319" s="143">
        <v>0</v>
      </c>
    </row>
    <row r="320" s="221" customFormat="1" customHeight="1" spans="1:3">
      <c r="A320" s="141">
        <v>2040410</v>
      </c>
      <c r="B320" s="141" t="s">
        <v>308</v>
      </c>
      <c r="C320" s="143">
        <v>0</v>
      </c>
    </row>
    <row r="321" s="221" customFormat="1" customHeight="1" spans="1:3">
      <c r="A321" s="141">
        <v>2040450</v>
      </c>
      <c r="B321" s="141" t="s">
        <v>125</v>
      </c>
      <c r="C321" s="143">
        <v>0</v>
      </c>
    </row>
    <row r="322" s="221" customFormat="1" customHeight="1" spans="1:3">
      <c r="A322" s="141">
        <v>2040499</v>
      </c>
      <c r="B322" s="141" t="s">
        <v>309</v>
      </c>
      <c r="C322" s="143">
        <v>0</v>
      </c>
    </row>
    <row r="323" s="221" customFormat="1" customHeight="1" spans="1:3">
      <c r="A323" s="141">
        <v>20405</v>
      </c>
      <c r="B323" s="139" t="s">
        <v>310</v>
      </c>
      <c r="C323" s="143">
        <f>SUM(C324:C331)</f>
        <v>119</v>
      </c>
    </row>
    <row r="324" s="221" customFormat="1" customHeight="1" spans="1:3">
      <c r="A324" s="141">
        <v>2040501</v>
      </c>
      <c r="B324" s="141" t="s">
        <v>116</v>
      </c>
      <c r="C324" s="143">
        <v>119</v>
      </c>
    </row>
    <row r="325" s="221" customFormat="1" customHeight="1" spans="1:3">
      <c r="A325" s="141">
        <v>2040502</v>
      </c>
      <c r="B325" s="141" t="s">
        <v>117</v>
      </c>
      <c r="C325" s="143">
        <v>0</v>
      </c>
    </row>
    <row r="326" s="221" customFormat="1" customHeight="1" spans="1:3">
      <c r="A326" s="141">
        <v>2040503</v>
      </c>
      <c r="B326" s="141" t="s">
        <v>118</v>
      </c>
      <c r="C326" s="143">
        <v>0</v>
      </c>
    </row>
    <row r="327" s="221" customFormat="1" customHeight="1" spans="1:3">
      <c r="A327" s="141">
        <v>2040504</v>
      </c>
      <c r="B327" s="141" t="s">
        <v>311</v>
      </c>
      <c r="C327" s="143">
        <v>0</v>
      </c>
    </row>
    <row r="328" s="221" customFormat="1" customHeight="1" spans="1:3">
      <c r="A328" s="141">
        <v>2040505</v>
      </c>
      <c r="B328" s="141" t="s">
        <v>312</v>
      </c>
      <c r="C328" s="143">
        <v>0</v>
      </c>
    </row>
    <row r="329" s="221" customFormat="1" customHeight="1" spans="1:3">
      <c r="A329" s="141">
        <v>2040506</v>
      </c>
      <c r="B329" s="141" t="s">
        <v>313</v>
      </c>
      <c r="C329" s="143">
        <v>0</v>
      </c>
    </row>
    <row r="330" s="221" customFormat="1" customHeight="1" spans="1:3">
      <c r="A330" s="141">
        <v>2040550</v>
      </c>
      <c r="B330" s="141" t="s">
        <v>125</v>
      </c>
      <c r="C330" s="143">
        <v>0</v>
      </c>
    </row>
    <row r="331" s="221" customFormat="1" customHeight="1" spans="1:3">
      <c r="A331" s="141">
        <v>2040599</v>
      </c>
      <c r="B331" s="141" t="s">
        <v>314</v>
      </c>
      <c r="C331" s="143">
        <v>0</v>
      </c>
    </row>
    <row r="332" s="221" customFormat="1" customHeight="1" spans="1:3">
      <c r="A332" s="141">
        <v>20406</v>
      </c>
      <c r="B332" s="139" t="s">
        <v>315</v>
      </c>
      <c r="C332" s="143">
        <f>SUM(C333:C345)</f>
        <v>1582</v>
      </c>
    </row>
    <row r="333" s="221" customFormat="1" customHeight="1" spans="1:3">
      <c r="A333" s="141">
        <v>2040601</v>
      </c>
      <c r="B333" s="141" t="s">
        <v>116</v>
      </c>
      <c r="C333" s="143">
        <v>1233</v>
      </c>
    </row>
    <row r="334" s="221" customFormat="1" customHeight="1" spans="1:3">
      <c r="A334" s="141">
        <v>2040602</v>
      </c>
      <c r="B334" s="141" t="s">
        <v>117</v>
      </c>
      <c r="C334" s="143">
        <v>137</v>
      </c>
    </row>
    <row r="335" s="221" customFormat="1" customHeight="1" spans="1:3">
      <c r="A335" s="141">
        <v>2040603</v>
      </c>
      <c r="B335" s="141" t="s">
        <v>118</v>
      </c>
      <c r="C335" s="143">
        <v>0</v>
      </c>
    </row>
    <row r="336" s="221" customFormat="1" customHeight="1" spans="1:3">
      <c r="A336" s="141">
        <v>2040604</v>
      </c>
      <c r="B336" s="141" t="s">
        <v>316</v>
      </c>
      <c r="C336" s="143">
        <v>0</v>
      </c>
    </row>
    <row r="337" s="221" customFormat="1" customHeight="1" spans="1:3">
      <c r="A337" s="141">
        <v>2040605</v>
      </c>
      <c r="B337" s="141" t="s">
        <v>317</v>
      </c>
      <c r="C337" s="143">
        <v>-1</v>
      </c>
    </row>
    <row r="338" s="221" customFormat="1" customHeight="1" spans="1:3">
      <c r="A338" s="141">
        <v>2040606</v>
      </c>
      <c r="B338" s="141" t="s">
        <v>318</v>
      </c>
      <c r="C338" s="143">
        <v>0</v>
      </c>
    </row>
    <row r="339" s="221" customFormat="1" customHeight="1" spans="1:3">
      <c r="A339" s="141">
        <v>2040607</v>
      </c>
      <c r="B339" s="141" t="s">
        <v>319</v>
      </c>
      <c r="C339" s="143">
        <v>12</v>
      </c>
    </row>
    <row r="340" s="221" customFormat="1" customHeight="1" spans="1:3">
      <c r="A340" s="141">
        <v>2040608</v>
      </c>
      <c r="B340" s="141" t="s">
        <v>320</v>
      </c>
      <c r="C340" s="143">
        <v>0</v>
      </c>
    </row>
    <row r="341" s="221" customFormat="1" customHeight="1" spans="1:3">
      <c r="A341" s="141">
        <v>2040610</v>
      </c>
      <c r="B341" s="141" t="s">
        <v>321</v>
      </c>
      <c r="C341" s="143">
        <v>41</v>
      </c>
    </row>
    <row r="342" s="221" customFormat="1" customHeight="1" spans="1:3">
      <c r="A342" s="141">
        <v>2040612</v>
      </c>
      <c r="B342" s="141" t="s">
        <v>322</v>
      </c>
      <c r="C342" s="143">
        <v>30</v>
      </c>
    </row>
    <row r="343" s="221" customFormat="1" customHeight="1" spans="1:3">
      <c r="A343" s="141">
        <v>2040613</v>
      </c>
      <c r="B343" s="141" t="s">
        <v>157</v>
      </c>
      <c r="C343" s="143">
        <v>0</v>
      </c>
    </row>
    <row r="344" s="221" customFormat="1" customHeight="1" spans="1:3">
      <c r="A344" s="141">
        <v>2040650</v>
      </c>
      <c r="B344" s="141" t="s">
        <v>125</v>
      </c>
      <c r="C344" s="143">
        <v>0</v>
      </c>
    </row>
    <row r="345" s="221" customFormat="1" customHeight="1" spans="1:3">
      <c r="A345" s="141">
        <v>2040699</v>
      </c>
      <c r="B345" s="141" t="s">
        <v>323</v>
      </c>
      <c r="C345" s="143">
        <v>130</v>
      </c>
    </row>
    <row r="346" s="221" customFormat="1" customHeight="1" spans="1:3">
      <c r="A346" s="141">
        <v>20407</v>
      </c>
      <c r="B346" s="139" t="s">
        <v>324</v>
      </c>
      <c r="C346" s="143">
        <f>SUM(C347:C355)</f>
        <v>0</v>
      </c>
    </row>
    <row r="347" s="221" customFormat="1" customHeight="1" spans="1:3">
      <c r="A347" s="141">
        <v>2040701</v>
      </c>
      <c r="B347" s="141" t="s">
        <v>116</v>
      </c>
      <c r="C347" s="143">
        <v>0</v>
      </c>
    </row>
    <row r="348" s="221" customFormat="1" customHeight="1" spans="1:3">
      <c r="A348" s="141">
        <v>2040702</v>
      </c>
      <c r="B348" s="141" t="s">
        <v>117</v>
      </c>
      <c r="C348" s="143">
        <v>0</v>
      </c>
    </row>
    <row r="349" s="221" customFormat="1" customHeight="1" spans="1:3">
      <c r="A349" s="141">
        <v>2040703</v>
      </c>
      <c r="B349" s="141" t="s">
        <v>118</v>
      </c>
      <c r="C349" s="143">
        <v>0</v>
      </c>
    </row>
    <row r="350" s="221" customFormat="1" customHeight="1" spans="1:3">
      <c r="A350" s="141">
        <v>2040704</v>
      </c>
      <c r="B350" s="141" t="s">
        <v>325</v>
      </c>
      <c r="C350" s="143">
        <v>0</v>
      </c>
    </row>
    <row r="351" s="221" customFormat="1" customHeight="1" spans="1:3">
      <c r="A351" s="141">
        <v>2040705</v>
      </c>
      <c r="B351" s="141" t="s">
        <v>326</v>
      </c>
      <c r="C351" s="143">
        <v>0</v>
      </c>
    </row>
    <row r="352" s="221" customFormat="1" customHeight="1" spans="1:3">
      <c r="A352" s="141">
        <v>2040706</v>
      </c>
      <c r="B352" s="141" t="s">
        <v>327</v>
      </c>
      <c r="C352" s="143">
        <v>0</v>
      </c>
    </row>
    <row r="353" s="221" customFormat="1" customHeight="1" spans="1:3">
      <c r="A353" s="141">
        <v>2040707</v>
      </c>
      <c r="B353" s="141" t="s">
        <v>157</v>
      </c>
      <c r="C353" s="143">
        <v>0</v>
      </c>
    </row>
    <row r="354" s="221" customFormat="1" customHeight="1" spans="1:3">
      <c r="A354" s="141">
        <v>2040750</v>
      </c>
      <c r="B354" s="141" t="s">
        <v>125</v>
      </c>
      <c r="C354" s="143">
        <v>0</v>
      </c>
    </row>
    <row r="355" s="221" customFormat="1" customHeight="1" spans="1:3">
      <c r="A355" s="141">
        <v>2040799</v>
      </c>
      <c r="B355" s="141" t="s">
        <v>328</v>
      </c>
      <c r="C355" s="143">
        <v>0</v>
      </c>
    </row>
    <row r="356" s="221" customFormat="1" customHeight="1" spans="1:3">
      <c r="A356" s="141">
        <v>20408</v>
      </c>
      <c r="B356" s="139" t="s">
        <v>329</v>
      </c>
      <c r="C356" s="143">
        <f>SUM(C357:C365)</f>
        <v>0</v>
      </c>
    </row>
    <row r="357" s="221" customFormat="1" customHeight="1" spans="1:3">
      <c r="A357" s="141">
        <v>2040801</v>
      </c>
      <c r="B357" s="141" t="s">
        <v>116</v>
      </c>
      <c r="C357" s="143">
        <v>0</v>
      </c>
    </row>
    <row r="358" s="221" customFormat="1" customHeight="1" spans="1:3">
      <c r="A358" s="141">
        <v>2040802</v>
      </c>
      <c r="B358" s="141" t="s">
        <v>117</v>
      </c>
      <c r="C358" s="143">
        <v>0</v>
      </c>
    </row>
    <row r="359" s="221" customFormat="1" customHeight="1" spans="1:3">
      <c r="A359" s="141">
        <v>2040803</v>
      </c>
      <c r="B359" s="141" t="s">
        <v>118</v>
      </c>
      <c r="C359" s="143">
        <v>0</v>
      </c>
    </row>
    <row r="360" s="221" customFormat="1" customHeight="1" spans="1:3">
      <c r="A360" s="141">
        <v>2040804</v>
      </c>
      <c r="B360" s="141" t="s">
        <v>330</v>
      </c>
      <c r="C360" s="143">
        <v>0</v>
      </c>
    </row>
    <row r="361" s="221" customFormat="1" customHeight="1" spans="1:3">
      <c r="A361" s="141">
        <v>2040805</v>
      </c>
      <c r="B361" s="141" t="s">
        <v>331</v>
      </c>
      <c r="C361" s="143">
        <v>0</v>
      </c>
    </row>
    <row r="362" s="221" customFormat="1" customHeight="1" spans="1:3">
      <c r="A362" s="141">
        <v>2040806</v>
      </c>
      <c r="B362" s="141" t="s">
        <v>332</v>
      </c>
      <c r="C362" s="143">
        <v>0</v>
      </c>
    </row>
    <row r="363" s="221" customFormat="1" customHeight="1" spans="1:3">
      <c r="A363" s="141">
        <v>2040807</v>
      </c>
      <c r="B363" s="141" t="s">
        <v>157</v>
      </c>
      <c r="C363" s="143">
        <v>0</v>
      </c>
    </row>
    <row r="364" s="221" customFormat="1" customHeight="1" spans="1:3">
      <c r="A364" s="141">
        <v>2040850</v>
      </c>
      <c r="B364" s="141" t="s">
        <v>125</v>
      </c>
      <c r="C364" s="143">
        <v>0</v>
      </c>
    </row>
    <row r="365" s="221" customFormat="1" customHeight="1" spans="1:3">
      <c r="A365" s="141">
        <v>2040899</v>
      </c>
      <c r="B365" s="141" t="s">
        <v>333</v>
      </c>
      <c r="C365" s="143">
        <v>0</v>
      </c>
    </row>
    <row r="366" s="221" customFormat="1" customHeight="1" spans="1:3">
      <c r="A366" s="141">
        <v>20409</v>
      </c>
      <c r="B366" s="139" t="s">
        <v>334</v>
      </c>
      <c r="C366" s="143">
        <f>SUM(C367:C373)</f>
        <v>0</v>
      </c>
    </row>
    <row r="367" s="221" customFormat="1" customHeight="1" spans="1:3">
      <c r="A367" s="141">
        <v>2040901</v>
      </c>
      <c r="B367" s="141" t="s">
        <v>116</v>
      </c>
      <c r="C367" s="143">
        <v>0</v>
      </c>
    </row>
    <row r="368" s="221" customFormat="1" customHeight="1" spans="1:3">
      <c r="A368" s="141">
        <v>2040902</v>
      </c>
      <c r="B368" s="141" t="s">
        <v>117</v>
      </c>
      <c r="C368" s="143">
        <v>0</v>
      </c>
    </row>
    <row r="369" s="221" customFormat="1" customHeight="1" spans="1:3">
      <c r="A369" s="141">
        <v>2040903</v>
      </c>
      <c r="B369" s="141" t="s">
        <v>118</v>
      </c>
      <c r="C369" s="143">
        <v>0</v>
      </c>
    </row>
    <row r="370" s="221" customFormat="1" customHeight="1" spans="1:3">
      <c r="A370" s="141">
        <v>2040904</v>
      </c>
      <c r="B370" s="141" t="s">
        <v>335</v>
      </c>
      <c r="C370" s="143">
        <v>0</v>
      </c>
    </row>
    <row r="371" s="221" customFormat="1" customHeight="1" spans="1:3">
      <c r="A371" s="141">
        <v>2040905</v>
      </c>
      <c r="B371" s="141" t="s">
        <v>336</v>
      </c>
      <c r="C371" s="143">
        <v>0</v>
      </c>
    </row>
    <row r="372" s="221" customFormat="1" customHeight="1" spans="1:3">
      <c r="A372" s="141">
        <v>2040950</v>
      </c>
      <c r="B372" s="141" t="s">
        <v>125</v>
      </c>
      <c r="C372" s="143">
        <v>0</v>
      </c>
    </row>
    <row r="373" s="221" customFormat="1" customHeight="1" spans="1:3">
      <c r="A373" s="141">
        <v>2040999</v>
      </c>
      <c r="B373" s="141" t="s">
        <v>337</v>
      </c>
      <c r="C373" s="143">
        <v>0</v>
      </c>
    </row>
    <row r="374" s="221" customFormat="1" customHeight="1" spans="1:3">
      <c r="A374" s="141">
        <v>20410</v>
      </c>
      <c r="B374" s="139" t="s">
        <v>338</v>
      </c>
      <c r="C374" s="143">
        <f>SUM(C375:C379)</f>
        <v>0</v>
      </c>
    </row>
    <row r="375" s="221" customFormat="1" customHeight="1" spans="1:3">
      <c r="A375" s="141">
        <v>2041001</v>
      </c>
      <c r="B375" s="141" t="s">
        <v>116</v>
      </c>
      <c r="C375" s="143">
        <v>0</v>
      </c>
    </row>
    <row r="376" s="221" customFormat="1" customHeight="1" spans="1:3">
      <c r="A376" s="141">
        <v>2041002</v>
      </c>
      <c r="B376" s="141" t="s">
        <v>117</v>
      </c>
      <c r="C376" s="143">
        <v>0</v>
      </c>
    </row>
    <row r="377" s="221" customFormat="1" customHeight="1" spans="1:3">
      <c r="A377" s="141">
        <v>2041006</v>
      </c>
      <c r="B377" s="141" t="s">
        <v>157</v>
      </c>
      <c r="C377" s="143">
        <v>0</v>
      </c>
    </row>
    <row r="378" s="221" customFormat="1" customHeight="1" spans="1:3">
      <c r="A378" s="141">
        <v>2041007</v>
      </c>
      <c r="B378" s="141" t="s">
        <v>339</v>
      </c>
      <c r="C378" s="143">
        <v>0</v>
      </c>
    </row>
    <row r="379" s="221" customFormat="1" customHeight="1" spans="1:3">
      <c r="A379" s="141">
        <v>2041099</v>
      </c>
      <c r="B379" s="141" t="s">
        <v>340</v>
      </c>
      <c r="C379" s="143">
        <v>0</v>
      </c>
    </row>
    <row r="380" s="221" customFormat="1" customHeight="1" spans="1:3">
      <c r="A380" s="141">
        <v>20499</v>
      </c>
      <c r="B380" s="139" t="s">
        <v>341</v>
      </c>
      <c r="C380" s="143">
        <f>SUM(C381:C382)</f>
        <v>77</v>
      </c>
    </row>
    <row r="381" s="221" customFormat="1" customHeight="1" spans="1:3">
      <c r="A381" s="141">
        <v>2049902</v>
      </c>
      <c r="B381" s="141" t="s">
        <v>342</v>
      </c>
      <c r="C381" s="143">
        <v>48</v>
      </c>
    </row>
    <row r="382" s="221" customFormat="1" customHeight="1" spans="1:3">
      <c r="A382" s="141">
        <v>2049999</v>
      </c>
      <c r="B382" s="141" t="s">
        <v>343</v>
      </c>
      <c r="C382" s="143">
        <v>29</v>
      </c>
    </row>
    <row r="383" s="221" customFormat="1" customHeight="1" spans="1:3">
      <c r="A383" s="141">
        <v>205</v>
      </c>
      <c r="B383" s="139" t="s">
        <v>344</v>
      </c>
      <c r="C383" s="143">
        <f>SUM(C384,C389,C396,C402,C408,C412,C416,C420,C426,C433)</f>
        <v>115752</v>
      </c>
    </row>
    <row r="384" s="221" customFormat="1" customHeight="1" spans="1:3">
      <c r="A384" s="141">
        <v>20501</v>
      </c>
      <c r="B384" s="139" t="s">
        <v>345</v>
      </c>
      <c r="C384" s="143">
        <f>SUM(C385:C388)</f>
        <v>8894</v>
      </c>
    </row>
    <row r="385" s="221" customFormat="1" customHeight="1" spans="1:3">
      <c r="A385" s="141">
        <v>2050101</v>
      </c>
      <c r="B385" s="141" t="s">
        <v>116</v>
      </c>
      <c r="C385" s="143">
        <v>5868</v>
      </c>
    </row>
    <row r="386" s="221" customFormat="1" customHeight="1" spans="1:3">
      <c r="A386" s="141">
        <v>2050102</v>
      </c>
      <c r="B386" s="141" t="s">
        <v>117</v>
      </c>
      <c r="C386" s="143">
        <v>2788</v>
      </c>
    </row>
    <row r="387" s="221" customFormat="1" customHeight="1" spans="1:3">
      <c r="A387" s="141">
        <v>2050103</v>
      </c>
      <c r="B387" s="141" t="s">
        <v>118</v>
      </c>
      <c r="C387" s="143">
        <v>0</v>
      </c>
    </row>
    <row r="388" s="221" customFormat="1" customHeight="1" spans="1:3">
      <c r="A388" s="141">
        <v>2050199</v>
      </c>
      <c r="B388" s="141" t="s">
        <v>346</v>
      </c>
      <c r="C388" s="143">
        <v>238</v>
      </c>
    </row>
    <row r="389" s="221" customFormat="1" customHeight="1" spans="1:3">
      <c r="A389" s="141">
        <v>20502</v>
      </c>
      <c r="B389" s="139" t="s">
        <v>347</v>
      </c>
      <c r="C389" s="143">
        <f>SUM(C390:C395)</f>
        <v>95137</v>
      </c>
    </row>
    <row r="390" s="221" customFormat="1" customHeight="1" spans="1:3">
      <c r="A390" s="141">
        <v>2050201</v>
      </c>
      <c r="B390" s="141" t="s">
        <v>348</v>
      </c>
      <c r="C390" s="143">
        <v>1668</v>
      </c>
    </row>
    <row r="391" s="221" customFormat="1" customHeight="1" spans="1:3">
      <c r="A391" s="141">
        <v>2050202</v>
      </c>
      <c r="B391" s="141" t="s">
        <v>349</v>
      </c>
      <c r="C391" s="143">
        <v>81665</v>
      </c>
    </row>
    <row r="392" s="221" customFormat="1" customHeight="1" spans="1:3">
      <c r="A392" s="141">
        <v>2050203</v>
      </c>
      <c r="B392" s="141" t="s">
        <v>350</v>
      </c>
      <c r="C392" s="143">
        <v>0</v>
      </c>
    </row>
    <row r="393" s="221" customFormat="1" customHeight="1" spans="1:3">
      <c r="A393" s="141">
        <v>2050204</v>
      </c>
      <c r="B393" s="141" t="s">
        <v>351</v>
      </c>
      <c r="C393" s="143">
        <v>11521</v>
      </c>
    </row>
    <row r="394" s="221" customFormat="1" customHeight="1" spans="1:3">
      <c r="A394" s="141">
        <v>2050205</v>
      </c>
      <c r="B394" s="141" t="s">
        <v>352</v>
      </c>
      <c r="C394" s="143">
        <v>0</v>
      </c>
    </row>
    <row r="395" s="221" customFormat="1" customHeight="1" spans="1:3">
      <c r="A395" s="141">
        <v>2050299</v>
      </c>
      <c r="B395" s="141" t="s">
        <v>353</v>
      </c>
      <c r="C395" s="143">
        <v>283</v>
      </c>
    </row>
    <row r="396" s="221" customFormat="1" customHeight="1" spans="1:3">
      <c r="A396" s="141">
        <v>20503</v>
      </c>
      <c r="B396" s="139" t="s">
        <v>354</v>
      </c>
      <c r="C396" s="143">
        <f>SUM(C397:C401)</f>
        <v>4207</v>
      </c>
    </row>
    <row r="397" s="221" customFormat="1" customHeight="1" spans="1:3">
      <c r="A397" s="141">
        <v>2050301</v>
      </c>
      <c r="B397" s="141" t="s">
        <v>355</v>
      </c>
      <c r="C397" s="143">
        <v>0</v>
      </c>
    </row>
    <row r="398" s="221" customFormat="1" customHeight="1" spans="1:3">
      <c r="A398" s="141">
        <v>2050302</v>
      </c>
      <c r="B398" s="141" t="s">
        <v>356</v>
      </c>
      <c r="C398" s="143">
        <v>4164</v>
      </c>
    </row>
    <row r="399" s="221" customFormat="1" customHeight="1" spans="1:3">
      <c r="A399" s="141">
        <v>2050303</v>
      </c>
      <c r="B399" s="141" t="s">
        <v>357</v>
      </c>
      <c r="C399" s="143">
        <v>0</v>
      </c>
    </row>
    <row r="400" s="221" customFormat="1" customHeight="1" spans="1:3">
      <c r="A400" s="141">
        <v>2050305</v>
      </c>
      <c r="B400" s="141" t="s">
        <v>358</v>
      </c>
      <c r="C400" s="143">
        <v>0</v>
      </c>
    </row>
    <row r="401" s="221" customFormat="1" customHeight="1" spans="1:3">
      <c r="A401" s="141">
        <v>2050399</v>
      </c>
      <c r="B401" s="141" t="s">
        <v>359</v>
      </c>
      <c r="C401" s="143">
        <v>43</v>
      </c>
    </row>
    <row r="402" s="221" customFormat="1" customHeight="1" spans="1:3">
      <c r="A402" s="141">
        <v>20504</v>
      </c>
      <c r="B402" s="139" t="s">
        <v>360</v>
      </c>
      <c r="C402" s="143">
        <f>SUM(C403:C407)</f>
        <v>0</v>
      </c>
    </row>
    <row r="403" s="221" customFormat="1" customHeight="1" spans="1:3">
      <c r="A403" s="141">
        <v>2050401</v>
      </c>
      <c r="B403" s="141" t="s">
        <v>361</v>
      </c>
      <c r="C403" s="143">
        <v>0</v>
      </c>
    </row>
    <row r="404" s="221" customFormat="1" customHeight="1" spans="1:3">
      <c r="A404" s="141">
        <v>2050402</v>
      </c>
      <c r="B404" s="141" t="s">
        <v>362</v>
      </c>
      <c r="C404" s="143">
        <v>0</v>
      </c>
    </row>
    <row r="405" s="221" customFormat="1" customHeight="1" spans="1:3">
      <c r="A405" s="141">
        <v>2050403</v>
      </c>
      <c r="B405" s="141" t="s">
        <v>363</v>
      </c>
      <c r="C405" s="143">
        <v>0</v>
      </c>
    </row>
    <row r="406" s="221" customFormat="1" customHeight="1" spans="1:3">
      <c r="A406" s="141">
        <v>2050404</v>
      </c>
      <c r="B406" s="141" t="s">
        <v>364</v>
      </c>
      <c r="C406" s="143">
        <v>0</v>
      </c>
    </row>
    <row r="407" s="221" customFormat="1" customHeight="1" spans="1:3">
      <c r="A407" s="141">
        <v>2050499</v>
      </c>
      <c r="B407" s="141" t="s">
        <v>365</v>
      </c>
      <c r="C407" s="143">
        <v>0</v>
      </c>
    </row>
    <row r="408" s="221" customFormat="1" customHeight="1" spans="1:3">
      <c r="A408" s="141">
        <v>20505</v>
      </c>
      <c r="B408" s="139" t="s">
        <v>366</v>
      </c>
      <c r="C408" s="143">
        <f>SUM(C409:C411)</f>
        <v>246</v>
      </c>
    </row>
    <row r="409" s="221" customFormat="1" customHeight="1" spans="1:3">
      <c r="A409" s="141">
        <v>2050501</v>
      </c>
      <c r="B409" s="141" t="s">
        <v>367</v>
      </c>
      <c r="C409" s="143">
        <v>246</v>
      </c>
    </row>
    <row r="410" s="221" customFormat="1" customHeight="1" spans="1:3">
      <c r="A410" s="141">
        <v>2050502</v>
      </c>
      <c r="B410" s="141" t="s">
        <v>368</v>
      </c>
      <c r="C410" s="143">
        <v>0</v>
      </c>
    </row>
    <row r="411" s="221" customFormat="1" customHeight="1" spans="1:3">
      <c r="A411" s="141">
        <v>2050599</v>
      </c>
      <c r="B411" s="141" t="s">
        <v>369</v>
      </c>
      <c r="C411" s="143">
        <v>0</v>
      </c>
    </row>
    <row r="412" s="221" customFormat="1" customHeight="1" spans="1:3">
      <c r="A412" s="141">
        <v>20506</v>
      </c>
      <c r="B412" s="139" t="s">
        <v>370</v>
      </c>
      <c r="C412" s="143">
        <f>SUM(C413:C415)</f>
        <v>0</v>
      </c>
    </row>
    <row r="413" s="221" customFormat="1" customHeight="1" spans="1:3">
      <c r="A413" s="141">
        <v>2050601</v>
      </c>
      <c r="B413" s="141" t="s">
        <v>371</v>
      </c>
      <c r="C413" s="143">
        <v>0</v>
      </c>
    </row>
    <row r="414" s="221" customFormat="1" customHeight="1" spans="1:3">
      <c r="A414" s="141">
        <v>2050602</v>
      </c>
      <c r="B414" s="141" t="s">
        <v>372</v>
      </c>
      <c r="C414" s="143">
        <v>0</v>
      </c>
    </row>
    <row r="415" s="221" customFormat="1" customHeight="1" spans="1:3">
      <c r="A415" s="141">
        <v>2050699</v>
      </c>
      <c r="B415" s="141" t="s">
        <v>373</v>
      </c>
      <c r="C415" s="143">
        <v>0</v>
      </c>
    </row>
    <row r="416" s="221" customFormat="1" customHeight="1" spans="1:3">
      <c r="A416" s="141">
        <v>20507</v>
      </c>
      <c r="B416" s="139" t="s">
        <v>374</v>
      </c>
      <c r="C416" s="143">
        <f>SUM(C417:C419)</f>
        <v>0</v>
      </c>
    </row>
    <row r="417" s="221" customFormat="1" customHeight="1" spans="1:3">
      <c r="A417" s="141">
        <v>2050701</v>
      </c>
      <c r="B417" s="141" t="s">
        <v>375</v>
      </c>
      <c r="C417" s="143">
        <v>0</v>
      </c>
    </row>
    <row r="418" s="221" customFormat="1" customHeight="1" spans="1:3">
      <c r="A418" s="141">
        <v>2050702</v>
      </c>
      <c r="B418" s="141" t="s">
        <v>376</v>
      </c>
      <c r="C418" s="143">
        <v>0</v>
      </c>
    </row>
    <row r="419" s="221" customFormat="1" customHeight="1" spans="1:3">
      <c r="A419" s="141">
        <v>2050799</v>
      </c>
      <c r="B419" s="141" t="s">
        <v>377</v>
      </c>
      <c r="C419" s="143">
        <v>0</v>
      </c>
    </row>
    <row r="420" s="221" customFormat="1" customHeight="1" spans="1:3">
      <c r="A420" s="141">
        <v>20508</v>
      </c>
      <c r="B420" s="139" t="s">
        <v>378</v>
      </c>
      <c r="C420" s="143">
        <f>SUM(C421:C425)</f>
        <v>1124</v>
      </c>
    </row>
    <row r="421" s="221" customFormat="1" customHeight="1" spans="1:3">
      <c r="A421" s="141">
        <v>2050801</v>
      </c>
      <c r="B421" s="141" t="s">
        <v>379</v>
      </c>
      <c r="C421" s="143">
        <v>783</v>
      </c>
    </row>
    <row r="422" s="221" customFormat="1" customHeight="1" spans="1:3">
      <c r="A422" s="141">
        <v>2050802</v>
      </c>
      <c r="B422" s="141" t="s">
        <v>380</v>
      </c>
      <c r="C422" s="143">
        <v>341</v>
      </c>
    </row>
    <row r="423" s="221" customFormat="1" customHeight="1" spans="1:3">
      <c r="A423" s="141">
        <v>2050803</v>
      </c>
      <c r="B423" s="141" t="s">
        <v>381</v>
      </c>
      <c r="C423" s="143">
        <v>0</v>
      </c>
    </row>
    <row r="424" s="221" customFormat="1" customHeight="1" spans="1:3">
      <c r="A424" s="141">
        <v>2050804</v>
      </c>
      <c r="B424" s="141" t="s">
        <v>382</v>
      </c>
      <c r="C424" s="143">
        <v>0</v>
      </c>
    </row>
    <row r="425" s="221" customFormat="1" customHeight="1" spans="1:3">
      <c r="A425" s="141">
        <v>2050899</v>
      </c>
      <c r="B425" s="141" t="s">
        <v>383</v>
      </c>
      <c r="C425" s="143">
        <v>0</v>
      </c>
    </row>
    <row r="426" s="221" customFormat="1" customHeight="1" spans="1:3">
      <c r="A426" s="141">
        <v>20509</v>
      </c>
      <c r="B426" s="139" t="s">
        <v>384</v>
      </c>
      <c r="C426" s="143">
        <f>SUM(C427:C432)</f>
        <v>5061</v>
      </c>
    </row>
    <row r="427" s="221" customFormat="1" customHeight="1" spans="1:3">
      <c r="A427" s="141">
        <v>2050901</v>
      </c>
      <c r="B427" s="141" t="s">
        <v>385</v>
      </c>
      <c r="C427" s="143">
        <v>0</v>
      </c>
    </row>
    <row r="428" s="221" customFormat="1" customHeight="1" spans="1:3">
      <c r="A428" s="141">
        <v>2050902</v>
      </c>
      <c r="B428" s="141" t="s">
        <v>386</v>
      </c>
      <c r="C428" s="143">
        <v>0</v>
      </c>
    </row>
    <row r="429" s="221" customFormat="1" customHeight="1" spans="1:3">
      <c r="A429" s="141">
        <v>2050903</v>
      </c>
      <c r="B429" s="141" t="s">
        <v>387</v>
      </c>
      <c r="C429" s="143">
        <v>0</v>
      </c>
    </row>
    <row r="430" s="221" customFormat="1" customHeight="1" spans="1:3">
      <c r="A430" s="141">
        <v>2050904</v>
      </c>
      <c r="B430" s="141" t="s">
        <v>388</v>
      </c>
      <c r="C430" s="143">
        <v>0</v>
      </c>
    </row>
    <row r="431" s="221" customFormat="1" customHeight="1" spans="1:3">
      <c r="A431" s="141">
        <v>2050905</v>
      </c>
      <c r="B431" s="141" t="s">
        <v>389</v>
      </c>
      <c r="C431" s="143">
        <v>0</v>
      </c>
    </row>
    <row r="432" s="221" customFormat="1" customHeight="1" spans="1:3">
      <c r="A432" s="141">
        <v>2050999</v>
      </c>
      <c r="B432" s="141" t="s">
        <v>390</v>
      </c>
      <c r="C432" s="143">
        <v>5061</v>
      </c>
    </row>
    <row r="433" s="221" customFormat="1" customHeight="1" spans="1:3">
      <c r="A433" s="141">
        <v>20599</v>
      </c>
      <c r="B433" s="139" t="s">
        <v>391</v>
      </c>
      <c r="C433" s="143">
        <f>C434</f>
        <v>1083</v>
      </c>
    </row>
    <row r="434" s="221" customFormat="1" customHeight="1" spans="1:3">
      <c r="A434" s="141">
        <v>2059999</v>
      </c>
      <c r="B434" s="141" t="s">
        <v>392</v>
      </c>
      <c r="C434" s="143">
        <v>1083</v>
      </c>
    </row>
    <row r="435" s="221" customFormat="1" customHeight="1" spans="1:3">
      <c r="A435" s="141">
        <v>206</v>
      </c>
      <c r="B435" s="139" t="s">
        <v>393</v>
      </c>
      <c r="C435" s="143">
        <f>SUM(C436,C441,C450,C456,C461,C466,C471,C478,C482,C486)</f>
        <v>15232</v>
      </c>
    </row>
    <row r="436" s="221" customFormat="1" customHeight="1" spans="1:3">
      <c r="A436" s="141">
        <v>20601</v>
      </c>
      <c r="B436" s="139" t="s">
        <v>394</v>
      </c>
      <c r="C436" s="143">
        <f>SUM(C437:C440)</f>
        <v>99</v>
      </c>
    </row>
    <row r="437" s="221" customFormat="1" customHeight="1" spans="1:3">
      <c r="A437" s="141">
        <v>2060101</v>
      </c>
      <c r="B437" s="141" t="s">
        <v>116</v>
      </c>
      <c r="C437" s="143">
        <v>17</v>
      </c>
    </row>
    <row r="438" s="221" customFormat="1" customHeight="1" spans="1:3">
      <c r="A438" s="141">
        <v>2060102</v>
      </c>
      <c r="B438" s="141" t="s">
        <v>117</v>
      </c>
      <c r="C438" s="143">
        <v>54</v>
      </c>
    </row>
    <row r="439" s="221" customFormat="1" customHeight="1" spans="1:3">
      <c r="A439" s="141">
        <v>2060103</v>
      </c>
      <c r="B439" s="141" t="s">
        <v>118</v>
      </c>
      <c r="C439" s="143">
        <v>0</v>
      </c>
    </row>
    <row r="440" s="221" customFormat="1" customHeight="1" spans="1:3">
      <c r="A440" s="141">
        <v>2060199</v>
      </c>
      <c r="B440" s="141" t="s">
        <v>395</v>
      </c>
      <c r="C440" s="143">
        <v>28</v>
      </c>
    </row>
    <row r="441" s="221" customFormat="1" customHeight="1" spans="1:3">
      <c r="A441" s="141">
        <v>20602</v>
      </c>
      <c r="B441" s="139" t="s">
        <v>396</v>
      </c>
      <c r="C441" s="143">
        <f>SUM(C442:C449)</f>
        <v>0</v>
      </c>
    </row>
    <row r="442" s="221" customFormat="1" customHeight="1" spans="1:3">
      <c r="A442" s="141">
        <v>2060201</v>
      </c>
      <c r="B442" s="141" t="s">
        <v>397</v>
      </c>
      <c r="C442" s="143">
        <v>0</v>
      </c>
    </row>
    <row r="443" s="221" customFormat="1" customHeight="1" spans="1:3">
      <c r="A443" s="141">
        <v>2060203</v>
      </c>
      <c r="B443" s="141" t="s">
        <v>398</v>
      </c>
      <c r="C443" s="143">
        <v>0</v>
      </c>
    </row>
    <row r="444" s="221" customFormat="1" customHeight="1" spans="1:3">
      <c r="A444" s="141">
        <v>2060204</v>
      </c>
      <c r="B444" s="141" t="s">
        <v>399</v>
      </c>
      <c r="C444" s="143">
        <v>0</v>
      </c>
    </row>
    <row r="445" s="221" customFormat="1" customHeight="1" spans="1:3">
      <c r="A445" s="141">
        <v>2060205</v>
      </c>
      <c r="B445" s="141" t="s">
        <v>400</v>
      </c>
      <c r="C445" s="143">
        <v>0</v>
      </c>
    </row>
    <row r="446" s="221" customFormat="1" customHeight="1" spans="1:3">
      <c r="A446" s="141">
        <v>2060206</v>
      </c>
      <c r="B446" s="141" t="s">
        <v>401</v>
      </c>
      <c r="C446" s="143">
        <v>0</v>
      </c>
    </row>
    <row r="447" s="221" customFormat="1" customHeight="1" spans="1:3">
      <c r="A447" s="141">
        <v>2060207</v>
      </c>
      <c r="B447" s="141" t="s">
        <v>402</v>
      </c>
      <c r="C447" s="143">
        <v>0</v>
      </c>
    </row>
    <row r="448" s="221" customFormat="1" customHeight="1" spans="1:3">
      <c r="A448" s="141">
        <v>2060208</v>
      </c>
      <c r="B448" s="141" t="s">
        <v>403</v>
      </c>
      <c r="C448" s="143">
        <v>0</v>
      </c>
    </row>
    <row r="449" s="221" customFormat="1" customHeight="1" spans="1:3">
      <c r="A449" s="141">
        <v>2060299</v>
      </c>
      <c r="B449" s="141" t="s">
        <v>404</v>
      </c>
      <c r="C449" s="143">
        <v>0</v>
      </c>
    </row>
    <row r="450" s="221" customFormat="1" customHeight="1" spans="1:3">
      <c r="A450" s="141">
        <v>20603</v>
      </c>
      <c r="B450" s="139" t="s">
        <v>405</v>
      </c>
      <c r="C450" s="143">
        <f>SUM(C451:C455)</f>
        <v>0</v>
      </c>
    </row>
    <row r="451" s="221" customFormat="1" customHeight="1" spans="1:3">
      <c r="A451" s="141">
        <v>2060301</v>
      </c>
      <c r="B451" s="141" t="s">
        <v>397</v>
      </c>
      <c r="C451" s="143">
        <v>0</v>
      </c>
    </row>
    <row r="452" s="221" customFormat="1" customHeight="1" spans="1:3">
      <c r="A452" s="141">
        <v>2060302</v>
      </c>
      <c r="B452" s="141" t="s">
        <v>406</v>
      </c>
      <c r="C452" s="143">
        <v>0</v>
      </c>
    </row>
    <row r="453" s="221" customFormat="1" customHeight="1" spans="1:3">
      <c r="A453" s="141">
        <v>2060303</v>
      </c>
      <c r="B453" s="141" t="s">
        <v>407</v>
      </c>
      <c r="C453" s="143">
        <v>0</v>
      </c>
    </row>
    <row r="454" s="221" customFormat="1" customHeight="1" spans="1:3">
      <c r="A454" s="141">
        <v>2060304</v>
      </c>
      <c r="B454" s="141" t="s">
        <v>408</v>
      </c>
      <c r="C454" s="143">
        <v>0</v>
      </c>
    </row>
    <row r="455" s="221" customFormat="1" customHeight="1" spans="1:3">
      <c r="A455" s="141">
        <v>2060399</v>
      </c>
      <c r="B455" s="141" t="s">
        <v>409</v>
      </c>
      <c r="C455" s="143">
        <v>0</v>
      </c>
    </row>
    <row r="456" s="221" customFormat="1" customHeight="1" spans="1:3">
      <c r="A456" s="141">
        <v>20604</v>
      </c>
      <c r="B456" s="139" t="s">
        <v>410</v>
      </c>
      <c r="C456" s="143">
        <f>SUM(C457:C460)</f>
        <v>177</v>
      </c>
    </row>
    <row r="457" s="221" customFormat="1" customHeight="1" spans="1:3">
      <c r="A457" s="141">
        <v>2060401</v>
      </c>
      <c r="B457" s="141" t="s">
        <v>397</v>
      </c>
      <c r="C457" s="143">
        <v>0</v>
      </c>
    </row>
    <row r="458" s="221" customFormat="1" customHeight="1" spans="1:3">
      <c r="A458" s="141">
        <v>2060404</v>
      </c>
      <c r="B458" s="141" t="s">
        <v>411</v>
      </c>
      <c r="C458" s="143">
        <v>51</v>
      </c>
    </row>
    <row r="459" s="221" customFormat="1" customHeight="1" spans="1:3">
      <c r="A459" s="141">
        <v>2060405</v>
      </c>
      <c r="B459" s="141" t="s">
        <v>412</v>
      </c>
      <c r="C459" s="143">
        <v>0</v>
      </c>
    </row>
    <row r="460" s="221" customFormat="1" customHeight="1" spans="1:3">
      <c r="A460" s="141">
        <v>2060499</v>
      </c>
      <c r="B460" s="141" t="s">
        <v>413</v>
      </c>
      <c r="C460" s="143">
        <v>126</v>
      </c>
    </row>
    <row r="461" s="221" customFormat="1" customHeight="1" spans="1:3">
      <c r="A461" s="141">
        <v>20605</v>
      </c>
      <c r="B461" s="139" t="s">
        <v>414</v>
      </c>
      <c r="C461" s="143">
        <f>SUM(C462:C465)</f>
        <v>10120</v>
      </c>
    </row>
    <row r="462" s="221" customFormat="1" customHeight="1" spans="1:3">
      <c r="A462" s="141">
        <v>2060501</v>
      </c>
      <c r="B462" s="141" t="s">
        <v>397</v>
      </c>
      <c r="C462" s="143">
        <v>0</v>
      </c>
    </row>
    <row r="463" s="221" customFormat="1" customHeight="1" spans="1:3">
      <c r="A463" s="141">
        <v>2060502</v>
      </c>
      <c r="B463" s="141" t="s">
        <v>415</v>
      </c>
      <c r="C463" s="143">
        <v>0</v>
      </c>
    </row>
    <row r="464" s="221" customFormat="1" customHeight="1" spans="1:3">
      <c r="A464" s="141">
        <v>2060503</v>
      </c>
      <c r="B464" s="141" t="s">
        <v>416</v>
      </c>
      <c r="C464" s="143">
        <v>0</v>
      </c>
    </row>
    <row r="465" s="221" customFormat="1" customHeight="1" spans="1:3">
      <c r="A465" s="141">
        <v>2060599</v>
      </c>
      <c r="B465" s="141" t="s">
        <v>417</v>
      </c>
      <c r="C465" s="143">
        <v>10120</v>
      </c>
    </row>
    <row r="466" s="221" customFormat="1" customHeight="1" spans="1:3">
      <c r="A466" s="141">
        <v>20606</v>
      </c>
      <c r="B466" s="139" t="s">
        <v>418</v>
      </c>
      <c r="C466" s="143">
        <f>SUM(C467:C470)</f>
        <v>93</v>
      </c>
    </row>
    <row r="467" s="221" customFormat="1" customHeight="1" spans="1:3">
      <c r="A467" s="141">
        <v>2060601</v>
      </c>
      <c r="B467" s="141" t="s">
        <v>419</v>
      </c>
      <c r="C467" s="143">
        <v>38</v>
      </c>
    </row>
    <row r="468" s="221" customFormat="1" customHeight="1" spans="1:3">
      <c r="A468" s="141">
        <v>2060602</v>
      </c>
      <c r="B468" s="141" t="s">
        <v>420</v>
      </c>
      <c r="C468" s="143">
        <v>0</v>
      </c>
    </row>
    <row r="469" s="221" customFormat="1" customHeight="1" spans="1:3">
      <c r="A469" s="141">
        <v>2060603</v>
      </c>
      <c r="B469" s="141" t="s">
        <v>421</v>
      </c>
      <c r="C469" s="143">
        <v>0</v>
      </c>
    </row>
    <row r="470" s="221" customFormat="1" customHeight="1" spans="1:3">
      <c r="A470" s="141">
        <v>2060699</v>
      </c>
      <c r="B470" s="141" t="s">
        <v>422</v>
      </c>
      <c r="C470" s="143">
        <v>55</v>
      </c>
    </row>
    <row r="471" s="221" customFormat="1" customHeight="1" spans="1:3">
      <c r="A471" s="141">
        <v>20607</v>
      </c>
      <c r="B471" s="139" t="s">
        <v>423</v>
      </c>
      <c r="C471" s="143">
        <f>SUM(C472:C477)</f>
        <v>195</v>
      </c>
    </row>
    <row r="472" s="221" customFormat="1" customHeight="1" spans="1:3">
      <c r="A472" s="141">
        <v>2060701</v>
      </c>
      <c r="B472" s="141" t="s">
        <v>397</v>
      </c>
      <c r="C472" s="143">
        <v>114</v>
      </c>
    </row>
    <row r="473" s="221" customFormat="1" customHeight="1" spans="1:3">
      <c r="A473" s="141">
        <v>2060702</v>
      </c>
      <c r="B473" s="141" t="s">
        <v>424</v>
      </c>
      <c r="C473" s="143">
        <v>61</v>
      </c>
    </row>
    <row r="474" s="221" customFormat="1" customHeight="1" spans="1:3">
      <c r="A474" s="141">
        <v>2060703</v>
      </c>
      <c r="B474" s="141" t="s">
        <v>425</v>
      </c>
      <c r="C474" s="143">
        <v>0</v>
      </c>
    </row>
    <row r="475" s="221" customFormat="1" customHeight="1" spans="1:3">
      <c r="A475" s="141">
        <v>2060704</v>
      </c>
      <c r="B475" s="141" t="s">
        <v>426</v>
      </c>
      <c r="C475" s="143">
        <v>0</v>
      </c>
    </row>
    <row r="476" s="221" customFormat="1" customHeight="1" spans="1:3">
      <c r="A476" s="141">
        <v>2060705</v>
      </c>
      <c r="B476" s="141" t="s">
        <v>427</v>
      </c>
      <c r="C476" s="143">
        <v>0</v>
      </c>
    </row>
    <row r="477" s="221" customFormat="1" customHeight="1" spans="1:3">
      <c r="A477" s="141">
        <v>2060799</v>
      </c>
      <c r="B477" s="141" t="s">
        <v>428</v>
      </c>
      <c r="C477" s="143">
        <v>20</v>
      </c>
    </row>
    <row r="478" s="221" customFormat="1" customHeight="1" spans="1:3">
      <c r="A478" s="141">
        <v>20608</v>
      </c>
      <c r="B478" s="139" t="s">
        <v>429</v>
      </c>
      <c r="C478" s="143">
        <f>SUM(C479:C481)</f>
        <v>0</v>
      </c>
    </row>
    <row r="479" s="221" customFormat="1" customHeight="1" spans="1:3">
      <c r="A479" s="141">
        <v>2060801</v>
      </c>
      <c r="B479" s="141" t="s">
        <v>430</v>
      </c>
      <c r="C479" s="143">
        <v>0</v>
      </c>
    </row>
    <row r="480" s="221" customFormat="1" customHeight="1" spans="1:3">
      <c r="A480" s="141">
        <v>2060802</v>
      </c>
      <c r="B480" s="141" t="s">
        <v>431</v>
      </c>
      <c r="C480" s="143">
        <v>0</v>
      </c>
    </row>
    <row r="481" s="221" customFormat="1" customHeight="1" spans="1:3">
      <c r="A481" s="141">
        <v>2060899</v>
      </c>
      <c r="B481" s="141" t="s">
        <v>432</v>
      </c>
      <c r="C481" s="143">
        <v>0</v>
      </c>
    </row>
    <row r="482" s="221" customFormat="1" customHeight="1" spans="1:3">
      <c r="A482" s="141">
        <v>20609</v>
      </c>
      <c r="B482" s="139" t="s">
        <v>433</v>
      </c>
      <c r="C482" s="143">
        <f>SUM(C483:C485)</f>
        <v>0</v>
      </c>
    </row>
    <row r="483" s="221" customFormat="1" customHeight="1" spans="1:3">
      <c r="A483" s="141">
        <v>2060901</v>
      </c>
      <c r="B483" s="141" t="s">
        <v>434</v>
      </c>
      <c r="C483" s="143">
        <v>0</v>
      </c>
    </row>
    <row r="484" s="221" customFormat="1" customHeight="1" spans="1:3">
      <c r="A484" s="141">
        <v>2060902</v>
      </c>
      <c r="B484" s="141" t="s">
        <v>435</v>
      </c>
      <c r="C484" s="143">
        <v>0</v>
      </c>
    </row>
    <row r="485" s="221" customFormat="1" customHeight="1" spans="1:3">
      <c r="A485" s="141">
        <v>2060999</v>
      </c>
      <c r="B485" s="141" t="s">
        <v>436</v>
      </c>
      <c r="C485" s="143">
        <v>0</v>
      </c>
    </row>
    <row r="486" s="221" customFormat="1" customHeight="1" spans="1:3">
      <c r="A486" s="141">
        <v>20699</v>
      </c>
      <c r="B486" s="139" t="s">
        <v>437</v>
      </c>
      <c r="C486" s="143">
        <f>SUM(C487:C490)</f>
        <v>4548</v>
      </c>
    </row>
    <row r="487" s="221" customFormat="1" customHeight="1" spans="1:3">
      <c r="A487" s="141">
        <v>2069901</v>
      </c>
      <c r="B487" s="141" t="s">
        <v>438</v>
      </c>
      <c r="C487" s="143">
        <v>0</v>
      </c>
    </row>
    <row r="488" s="221" customFormat="1" customHeight="1" spans="1:3">
      <c r="A488" s="141">
        <v>2069902</v>
      </c>
      <c r="B488" s="141" t="s">
        <v>439</v>
      </c>
      <c r="C488" s="143">
        <v>0</v>
      </c>
    </row>
    <row r="489" s="221" customFormat="1" customHeight="1" spans="1:3">
      <c r="A489" s="141">
        <v>2069903</v>
      </c>
      <c r="B489" s="141" t="s">
        <v>440</v>
      </c>
      <c r="C489" s="143">
        <v>0</v>
      </c>
    </row>
    <row r="490" s="221" customFormat="1" customHeight="1" spans="1:3">
      <c r="A490" s="141">
        <v>2069999</v>
      </c>
      <c r="B490" s="141" t="s">
        <v>441</v>
      </c>
      <c r="C490" s="143">
        <v>4548</v>
      </c>
    </row>
    <row r="491" s="221" customFormat="1" customHeight="1" spans="1:3">
      <c r="A491" s="141">
        <v>207</v>
      </c>
      <c r="B491" s="139" t="s">
        <v>442</v>
      </c>
      <c r="C491" s="143">
        <f>SUM(C492,C508,C516,C527,C536,C544)</f>
        <v>8046</v>
      </c>
    </row>
    <row r="492" s="221" customFormat="1" customHeight="1" spans="1:3">
      <c r="A492" s="141">
        <v>20701</v>
      </c>
      <c r="B492" s="139" t="s">
        <v>443</v>
      </c>
      <c r="C492" s="143">
        <f>SUM(C493:C507)</f>
        <v>3919</v>
      </c>
    </row>
    <row r="493" s="221" customFormat="1" customHeight="1" spans="1:3">
      <c r="A493" s="141">
        <v>2070101</v>
      </c>
      <c r="B493" s="141" t="s">
        <v>116</v>
      </c>
      <c r="C493" s="143">
        <v>1505</v>
      </c>
    </row>
    <row r="494" s="221" customFormat="1" customHeight="1" spans="1:3">
      <c r="A494" s="141">
        <v>2070102</v>
      </c>
      <c r="B494" s="141" t="s">
        <v>117</v>
      </c>
      <c r="C494" s="143">
        <v>325</v>
      </c>
    </row>
    <row r="495" s="221" customFormat="1" customHeight="1" spans="1:3">
      <c r="A495" s="141">
        <v>2070103</v>
      </c>
      <c r="B495" s="141" t="s">
        <v>118</v>
      </c>
      <c r="C495" s="143">
        <v>0</v>
      </c>
    </row>
    <row r="496" s="221" customFormat="1" customHeight="1" spans="1:3">
      <c r="A496" s="141">
        <v>2070104</v>
      </c>
      <c r="B496" s="141" t="s">
        <v>444</v>
      </c>
      <c r="C496" s="143">
        <v>97</v>
      </c>
    </row>
    <row r="497" s="221" customFormat="1" customHeight="1" spans="1:3">
      <c r="A497" s="141">
        <v>2070105</v>
      </c>
      <c r="B497" s="141" t="s">
        <v>445</v>
      </c>
      <c r="C497" s="143">
        <v>0</v>
      </c>
    </row>
    <row r="498" s="221" customFormat="1" customHeight="1" spans="1:3">
      <c r="A498" s="141">
        <v>2070106</v>
      </c>
      <c r="B498" s="141" t="s">
        <v>446</v>
      </c>
      <c r="C498" s="143">
        <v>0</v>
      </c>
    </row>
    <row r="499" s="221" customFormat="1" customHeight="1" spans="1:3">
      <c r="A499" s="141">
        <v>2070107</v>
      </c>
      <c r="B499" s="141" t="s">
        <v>447</v>
      </c>
      <c r="C499" s="143">
        <v>307</v>
      </c>
    </row>
    <row r="500" s="221" customFormat="1" customHeight="1" spans="1:3">
      <c r="A500" s="141">
        <v>2070108</v>
      </c>
      <c r="B500" s="141" t="s">
        <v>448</v>
      </c>
      <c r="C500" s="143">
        <v>0</v>
      </c>
    </row>
    <row r="501" s="221" customFormat="1" customHeight="1" spans="1:3">
      <c r="A501" s="141">
        <v>2070109</v>
      </c>
      <c r="B501" s="141" t="s">
        <v>449</v>
      </c>
      <c r="C501" s="143">
        <v>199</v>
      </c>
    </row>
    <row r="502" s="221" customFormat="1" customHeight="1" spans="1:3">
      <c r="A502" s="141">
        <v>2070110</v>
      </c>
      <c r="B502" s="141" t="s">
        <v>450</v>
      </c>
      <c r="C502" s="143">
        <v>0</v>
      </c>
    </row>
    <row r="503" s="221" customFormat="1" customHeight="1" spans="1:3">
      <c r="A503" s="141">
        <v>2070111</v>
      </c>
      <c r="B503" s="141" t="s">
        <v>451</v>
      </c>
      <c r="C503" s="143">
        <v>0</v>
      </c>
    </row>
    <row r="504" s="221" customFormat="1" customHeight="1" spans="1:3">
      <c r="A504" s="141">
        <v>2070112</v>
      </c>
      <c r="B504" s="141" t="s">
        <v>452</v>
      </c>
      <c r="C504" s="143">
        <v>98</v>
      </c>
    </row>
    <row r="505" s="221" customFormat="1" customHeight="1" spans="1:3">
      <c r="A505" s="141">
        <v>2070113</v>
      </c>
      <c r="B505" s="141" t="s">
        <v>453</v>
      </c>
      <c r="C505" s="143">
        <v>0</v>
      </c>
    </row>
    <row r="506" s="221" customFormat="1" customHeight="1" spans="1:3">
      <c r="A506" s="141">
        <v>2070114</v>
      </c>
      <c r="B506" s="141" t="s">
        <v>454</v>
      </c>
      <c r="C506" s="143">
        <v>0</v>
      </c>
    </row>
    <row r="507" s="221" customFormat="1" customHeight="1" spans="1:3">
      <c r="A507" s="141">
        <v>2070199</v>
      </c>
      <c r="B507" s="141" t="s">
        <v>455</v>
      </c>
      <c r="C507" s="143">
        <v>1388</v>
      </c>
    </row>
    <row r="508" s="221" customFormat="1" customHeight="1" spans="1:3">
      <c r="A508" s="141">
        <v>20702</v>
      </c>
      <c r="B508" s="139" t="s">
        <v>456</v>
      </c>
      <c r="C508" s="143">
        <f>SUM(C509:C515)</f>
        <v>589</v>
      </c>
    </row>
    <row r="509" s="221" customFormat="1" customHeight="1" spans="1:3">
      <c r="A509" s="141">
        <v>2070201</v>
      </c>
      <c r="B509" s="141" t="s">
        <v>116</v>
      </c>
      <c r="C509" s="143">
        <v>98</v>
      </c>
    </row>
    <row r="510" s="221" customFormat="1" customHeight="1" spans="1:3">
      <c r="A510" s="141">
        <v>2070202</v>
      </c>
      <c r="B510" s="141" t="s">
        <v>117</v>
      </c>
      <c r="C510" s="143">
        <v>63</v>
      </c>
    </row>
    <row r="511" s="221" customFormat="1" customHeight="1" spans="1:3">
      <c r="A511" s="141">
        <v>2070203</v>
      </c>
      <c r="B511" s="141" t="s">
        <v>118</v>
      </c>
      <c r="C511" s="143">
        <v>0</v>
      </c>
    </row>
    <row r="512" s="221" customFormat="1" customHeight="1" spans="1:3">
      <c r="A512" s="141">
        <v>2070204</v>
      </c>
      <c r="B512" s="141" t="s">
        <v>457</v>
      </c>
      <c r="C512" s="143">
        <v>166</v>
      </c>
    </row>
    <row r="513" s="221" customFormat="1" customHeight="1" spans="1:3">
      <c r="A513" s="141">
        <v>2070205</v>
      </c>
      <c r="B513" s="141" t="s">
        <v>458</v>
      </c>
      <c r="C513" s="143">
        <v>0</v>
      </c>
    </row>
    <row r="514" s="221" customFormat="1" customHeight="1" spans="1:3">
      <c r="A514" s="141">
        <v>2070206</v>
      </c>
      <c r="B514" s="141" t="s">
        <v>459</v>
      </c>
      <c r="C514" s="143">
        <v>0</v>
      </c>
    </row>
    <row r="515" s="221" customFormat="1" customHeight="1" spans="1:3">
      <c r="A515" s="141">
        <v>2070299</v>
      </c>
      <c r="B515" s="141" t="s">
        <v>460</v>
      </c>
      <c r="C515" s="143">
        <v>262</v>
      </c>
    </row>
    <row r="516" s="221" customFormat="1" customHeight="1" spans="1:3">
      <c r="A516" s="141">
        <v>20703</v>
      </c>
      <c r="B516" s="139" t="s">
        <v>461</v>
      </c>
      <c r="C516" s="143">
        <f>SUM(C517:C526)</f>
        <v>380</v>
      </c>
    </row>
    <row r="517" s="221" customFormat="1" customHeight="1" spans="1:3">
      <c r="A517" s="141">
        <v>2070301</v>
      </c>
      <c r="B517" s="141" t="s">
        <v>116</v>
      </c>
      <c r="C517" s="143">
        <v>98</v>
      </c>
    </row>
    <row r="518" s="221" customFormat="1" customHeight="1" spans="1:3">
      <c r="A518" s="141">
        <v>2070302</v>
      </c>
      <c r="B518" s="141" t="s">
        <v>117</v>
      </c>
      <c r="C518" s="143">
        <v>0</v>
      </c>
    </row>
    <row r="519" s="221" customFormat="1" customHeight="1" spans="1:3">
      <c r="A519" s="141">
        <v>2070303</v>
      </c>
      <c r="B519" s="141" t="s">
        <v>118</v>
      </c>
      <c r="C519" s="143">
        <v>0</v>
      </c>
    </row>
    <row r="520" s="221" customFormat="1" customHeight="1" spans="1:3">
      <c r="A520" s="141">
        <v>2070304</v>
      </c>
      <c r="B520" s="141" t="s">
        <v>462</v>
      </c>
      <c r="C520" s="143">
        <v>0</v>
      </c>
    </row>
    <row r="521" s="221" customFormat="1" customHeight="1" spans="1:3">
      <c r="A521" s="141">
        <v>2070305</v>
      </c>
      <c r="B521" s="141" t="s">
        <v>463</v>
      </c>
      <c r="C521" s="143">
        <v>48</v>
      </c>
    </row>
    <row r="522" s="221" customFormat="1" customHeight="1" spans="1:3">
      <c r="A522" s="141">
        <v>2070306</v>
      </c>
      <c r="B522" s="141" t="s">
        <v>464</v>
      </c>
      <c r="C522" s="143">
        <v>0</v>
      </c>
    </row>
    <row r="523" s="221" customFormat="1" customHeight="1" spans="1:3">
      <c r="A523" s="141">
        <v>2070307</v>
      </c>
      <c r="B523" s="141" t="s">
        <v>465</v>
      </c>
      <c r="C523" s="143">
        <v>20</v>
      </c>
    </row>
    <row r="524" s="221" customFormat="1" customHeight="1" spans="1:3">
      <c r="A524" s="141">
        <v>2070308</v>
      </c>
      <c r="B524" s="141" t="s">
        <v>466</v>
      </c>
      <c r="C524" s="143">
        <v>0</v>
      </c>
    </row>
    <row r="525" s="221" customFormat="1" customHeight="1" spans="1:3">
      <c r="A525" s="141">
        <v>2070309</v>
      </c>
      <c r="B525" s="141" t="s">
        <v>467</v>
      </c>
      <c r="C525" s="143">
        <v>0</v>
      </c>
    </row>
    <row r="526" s="221" customFormat="1" customHeight="1" spans="1:3">
      <c r="A526" s="141">
        <v>2070399</v>
      </c>
      <c r="B526" s="141" t="s">
        <v>468</v>
      </c>
      <c r="C526" s="143">
        <v>214</v>
      </c>
    </row>
    <row r="527" s="221" customFormat="1" customHeight="1" spans="1:3">
      <c r="A527" s="141">
        <v>20706</v>
      </c>
      <c r="B527" s="142" t="s">
        <v>469</v>
      </c>
      <c r="C527" s="143">
        <f>SUM(C528:C535)</f>
        <v>0</v>
      </c>
    </row>
    <row r="528" s="221" customFormat="1" customHeight="1" spans="1:3">
      <c r="A528" s="141">
        <v>2070601</v>
      </c>
      <c r="B528" s="144" t="s">
        <v>116</v>
      </c>
      <c r="C528" s="143">
        <v>0</v>
      </c>
    </row>
    <row r="529" s="221" customFormat="1" customHeight="1" spans="1:3">
      <c r="A529" s="141">
        <v>2070602</v>
      </c>
      <c r="B529" s="144" t="s">
        <v>117</v>
      </c>
      <c r="C529" s="143">
        <v>0</v>
      </c>
    </row>
    <row r="530" s="221" customFormat="1" customHeight="1" spans="1:3">
      <c r="A530" s="141">
        <v>2070603</v>
      </c>
      <c r="B530" s="144" t="s">
        <v>118</v>
      </c>
      <c r="C530" s="143">
        <v>0</v>
      </c>
    </row>
    <row r="531" s="221" customFormat="1" customHeight="1" spans="1:3">
      <c r="A531" s="141">
        <v>2070604</v>
      </c>
      <c r="B531" s="144" t="s">
        <v>470</v>
      </c>
      <c r="C531" s="143">
        <v>0</v>
      </c>
    </row>
    <row r="532" s="221" customFormat="1" customHeight="1" spans="1:3">
      <c r="A532" s="141">
        <v>2070605</v>
      </c>
      <c r="B532" s="144" t="s">
        <v>471</v>
      </c>
      <c r="C532" s="143">
        <v>0</v>
      </c>
    </row>
    <row r="533" s="221" customFormat="1" customHeight="1" spans="1:3">
      <c r="A533" s="141">
        <v>2070606</v>
      </c>
      <c r="B533" s="144" t="s">
        <v>472</v>
      </c>
      <c r="C533" s="143">
        <v>0</v>
      </c>
    </row>
    <row r="534" s="221" customFormat="1" customHeight="1" spans="1:3">
      <c r="A534" s="141">
        <v>2070607</v>
      </c>
      <c r="B534" s="144" t="s">
        <v>473</v>
      </c>
      <c r="C534" s="143">
        <v>0</v>
      </c>
    </row>
    <row r="535" s="221" customFormat="1" customHeight="1" spans="1:3">
      <c r="A535" s="141">
        <v>2070699</v>
      </c>
      <c r="B535" s="144" t="s">
        <v>474</v>
      </c>
      <c r="C535" s="143">
        <v>0</v>
      </c>
    </row>
    <row r="536" s="221" customFormat="1" customHeight="1" spans="1:3">
      <c r="A536" s="141">
        <v>20708</v>
      </c>
      <c r="B536" s="142" t="s">
        <v>475</v>
      </c>
      <c r="C536" s="143">
        <f>SUM(C537:C543)</f>
        <v>2165</v>
      </c>
    </row>
    <row r="537" s="221" customFormat="1" customHeight="1" spans="1:3">
      <c r="A537" s="141">
        <v>2070801</v>
      </c>
      <c r="B537" s="144" t="s">
        <v>116</v>
      </c>
      <c r="C537" s="143">
        <v>1220</v>
      </c>
    </row>
    <row r="538" s="221" customFormat="1" customHeight="1" spans="1:3">
      <c r="A538" s="141">
        <v>2070802</v>
      </c>
      <c r="B538" s="144" t="s">
        <v>117</v>
      </c>
      <c r="C538" s="143">
        <v>441</v>
      </c>
    </row>
    <row r="539" s="221" customFormat="1" customHeight="1" spans="1:3">
      <c r="A539" s="141">
        <v>2070803</v>
      </c>
      <c r="B539" s="144" t="s">
        <v>118</v>
      </c>
      <c r="C539" s="143">
        <v>0</v>
      </c>
    </row>
    <row r="540" s="221" customFormat="1" customHeight="1" spans="1:3">
      <c r="A540" s="141">
        <v>2070806</v>
      </c>
      <c r="B540" s="144" t="s">
        <v>476</v>
      </c>
      <c r="C540" s="143">
        <v>0</v>
      </c>
    </row>
    <row r="541" s="221" customFormat="1" customHeight="1" spans="1:3">
      <c r="A541" s="141">
        <v>2070807</v>
      </c>
      <c r="B541" s="144" t="s">
        <v>477</v>
      </c>
      <c r="C541" s="143">
        <v>0</v>
      </c>
    </row>
    <row r="542" s="221" customFormat="1" customHeight="1" spans="1:3">
      <c r="A542" s="141">
        <v>2070808</v>
      </c>
      <c r="B542" s="144" t="s">
        <v>478</v>
      </c>
      <c r="C542" s="143">
        <v>0</v>
      </c>
    </row>
    <row r="543" s="221" customFormat="1" customHeight="1" spans="1:3">
      <c r="A543" s="141">
        <v>2070899</v>
      </c>
      <c r="B543" s="144" t="s">
        <v>479</v>
      </c>
      <c r="C543" s="143">
        <v>504</v>
      </c>
    </row>
    <row r="544" s="221" customFormat="1" customHeight="1" spans="1:3">
      <c r="A544" s="141">
        <v>20799</v>
      </c>
      <c r="B544" s="139" t="s">
        <v>480</v>
      </c>
      <c r="C544" s="143">
        <f>SUM(C545:C547)</f>
        <v>993</v>
      </c>
    </row>
    <row r="545" s="221" customFormat="1" customHeight="1" spans="1:3">
      <c r="A545" s="141">
        <v>2079902</v>
      </c>
      <c r="B545" s="141" t="s">
        <v>481</v>
      </c>
      <c r="C545" s="143">
        <v>0</v>
      </c>
    </row>
    <row r="546" s="221" customFormat="1" customHeight="1" spans="1:3">
      <c r="A546" s="141">
        <v>2079903</v>
      </c>
      <c r="B546" s="141" t="s">
        <v>482</v>
      </c>
      <c r="C546" s="143">
        <v>0</v>
      </c>
    </row>
    <row r="547" s="221" customFormat="1" customHeight="1" spans="1:3">
      <c r="A547" s="141">
        <v>2079999</v>
      </c>
      <c r="B547" s="141" t="s">
        <v>483</v>
      </c>
      <c r="C547" s="143">
        <v>993</v>
      </c>
    </row>
    <row r="548" s="221" customFormat="1" customHeight="1" spans="1:3">
      <c r="A548" s="141">
        <v>208</v>
      </c>
      <c r="B548" s="139" t="s">
        <v>484</v>
      </c>
      <c r="C548" s="143">
        <f>SUM(C549,C568,C576,C578,C587,C591,C601,C610,C617,C625,C634,C639,C642,C645,C648,C651,C654,C658,C662,C670,C673)</f>
        <v>86778</v>
      </c>
    </row>
    <row r="549" s="221" customFormat="1" customHeight="1" spans="1:3">
      <c r="A549" s="141">
        <v>20801</v>
      </c>
      <c r="B549" s="139" t="s">
        <v>485</v>
      </c>
      <c r="C549" s="143">
        <f>SUM(C550:C567)</f>
        <v>2407</v>
      </c>
    </row>
    <row r="550" s="221" customFormat="1" customHeight="1" spans="1:3">
      <c r="A550" s="141">
        <v>2080101</v>
      </c>
      <c r="B550" s="141" t="s">
        <v>116</v>
      </c>
      <c r="C550" s="143">
        <v>1730</v>
      </c>
    </row>
    <row r="551" s="221" customFormat="1" customHeight="1" spans="1:3">
      <c r="A551" s="141">
        <v>2080102</v>
      </c>
      <c r="B551" s="141" t="s">
        <v>117</v>
      </c>
      <c r="C551" s="143">
        <v>432</v>
      </c>
    </row>
    <row r="552" s="221" customFormat="1" customHeight="1" spans="1:3">
      <c r="A552" s="141">
        <v>2080103</v>
      </c>
      <c r="B552" s="141" t="s">
        <v>118</v>
      </c>
      <c r="C552" s="143">
        <v>0</v>
      </c>
    </row>
    <row r="553" s="221" customFormat="1" customHeight="1" spans="1:3">
      <c r="A553" s="141">
        <v>2080104</v>
      </c>
      <c r="B553" s="141" t="s">
        <v>486</v>
      </c>
      <c r="C553" s="143">
        <v>0</v>
      </c>
    </row>
    <row r="554" s="221" customFormat="1" customHeight="1" spans="1:3">
      <c r="A554" s="141">
        <v>2080105</v>
      </c>
      <c r="B554" s="141" t="s">
        <v>487</v>
      </c>
      <c r="C554" s="143">
        <v>1</v>
      </c>
    </row>
    <row r="555" s="221" customFormat="1" customHeight="1" spans="1:3">
      <c r="A555" s="141">
        <v>2080106</v>
      </c>
      <c r="B555" s="141" t="s">
        <v>488</v>
      </c>
      <c r="C555" s="143">
        <v>0</v>
      </c>
    </row>
    <row r="556" s="221" customFormat="1" customHeight="1" spans="1:3">
      <c r="A556" s="141">
        <v>2080107</v>
      </c>
      <c r="B556" s="141" t="s">
        <v>489</v>
      </c>
      <c r="C556" s="143">
        <v>0</v>
      </c>
    </row>
    <row r="557" s="221" customFormat="1" customHeight="1" spans="1:3">
      <c r="A557" s="141">
        <v>2080108</v>
      </c>
      <c r="B557" s="141" t="s">
        <v>157</v>
      </c>
      <c r="C557" s="143">
        <v>0</v>
      </c>
    </row>
    <row r="558" s="221" customFormat="1" customHeight="1" spans="1:3">
      <c r="A558" s="141">
        <v>2080109</v>
      </c>
      <c r="B558" s="141" t="s">
        <v>490</v>
      </c>
      <c r="C558" s="143">
        <v>0</v>
      </c>
    </row>
    <row r="559" s="221" customFormat="1" customHeight="1" spans="1:3">
      <c r="A559" s="141">
        <v>2080110</v>
      </c>
      <c r="B559" s="141" t="s">
        <v>491</v>
      </c>
      <c r="C559" s="143">
        <v>0</v>
      </c>
    </row>
    <row r="560" s="221" customFormat="1" customHeight="1" spans="1:3">
      <c r="A560" s="141">
        <v>2080111</v>
      </c>
      <c r="B560" s="141" t="s">
        <v>492</v>
      </c>
      <c r="C560" s="143">
        <v>0</v>
      </c>
    </row>
    <row r="561" s="221" customFormat="1" customHeight="1" spans="1:3">
      <c r="A561" s="141">
        <v>2080112</v>
      </c>
      <c r="B561" s="141" t="s">
        <v>493</v>
      </c>
      <c r="C561" s="143">
        <v>0</v>
      </c>
    </row>
    <row r="562" s="221" customFormat="1" customHeight="1" spans="1:3">
      <c r="A562" s="141">
        <v>2080113</v>
      </c>
      <c r="B562" s="141" t="s">
        <v>494</v>
      </c>
      <c r="C562" s="143">
        <v>0</v>
      </c>
    </row>
    <row r="563" s="221" customFormat="1" customHeight="1" spans="1:3">
      <c r="A563" s="141">
        <v>2080114</v>
      </c>
      <c r="B563" s="141" t="s">
        <v>495</v>
      </c>
      <c r="C563" s="143">
        <v>0</v>
      </c>
    </row>
    <row r="564" s="221" customFormat="1" customHeight="1" spans="1:3">
      <c r="A564" s="141">
        <v>2080115</v>
      </c>
      <c r="B564" s="141" t="s">
        <v>496</v>
      </c>
      <c r="C564" s="143">
        <v>0</v>
      </c>
    </row>
    <row r="565" s="221" customFormat="1" customHeight="1" spans="1:3">
      <c r="A565" s="141">
        <v>2080116</v>
      </c>
      <c r="B565" s="141" t="s">
        <v>497</v>
      </c>
      <c r="C565" s="143">
        <v>0</v>
      </c>
    </row>
    <row r="566" s="221" customFormat="1" customHeight="1" spans="1:3">
      <c r="A566" s="141">
        <v>2080150</v>
      </c>
      <c r="B566" s="141" t="s">
        <v>125</v>
      </c>
      <c r="C566" s="143">
        <v>0</v>
      </c>
    </row>
    <row r="567" s="221" customFormat="1" customHeight="1" spans="1:3">
      <c r="A567" s="141">
        <v>2080199</v>
      </c>
      <c r="B567" s="141" t="s">
        <v>498</v>
      </c>
      <c r="C567" s="143">
        <v>244</v>
      </c>
    </row>
    <row r="568" s="221" customFormat="1" customHeight="1" spans="1:3">
      <c r="A568" s="141">
        <v>20802</v>
      </c>
      <c r="B568" s="139" t="s">
        <v>499</v>
      </c>
      <c r="C568" s="143">
        <f>SUM(C569:C575)</f>
        <v>5987</v>
      </c>
    </row>
    <row r="569" s="221" customFormat="1" customHeight="1" spans="1:3">
      <c r="A569" s="141">
        <v>2080201</v>
      </c>
      <c r="B569" s="141" t="s">
        <v>116</v>
      </c>
      <c r="C569" s="143">
        <v>1262</v>
      </c>
    </row>
    <row r="570" s="221" customFormat="1" customHeight="1" spans="1:3">
      <c r="A570" s="141">
        <v>2080202</v>
      </c>
      <c r="B570" s="141" t="s">
        <v>117</v>
      </c>
      <c r="C570" s="143">
        <v>244</v>
      </c>
    </row>
    <row r="571" s="221" customFormat="1" customHeight="1" spans="1:3">
      <c r="A571" s="141">
        <v>2080203</v>
      </c>
      <c r="B571" s="141" t="s">
        <v>118</v>
      </c>
      <c r="C571" s="143">
        <v>0</v>
      </c>
    </row>
    <row r="572" s="221" customFormat="1" customHeight="1" spans="1:3">
      <c r="A572" s="141">
        <v>2080206</v>
      </c>
      <c r="B572" s="141" t="s">
        <v>500</v>
      </c>
      <c r="C572" s="143">
        <v>0</v>
      </c>
    </row>
    <row r="573" s="221" customFormat="1" customHeight="1" spans="1:3">
      <c r="A573" s="141">
        <v>2080207</v>
      </c>
      <c r="B573" s="141" t="s">
        <v>501</v>
      </c>
      <c r="C573" s="143">
        <v>0</v>
      </c>
    </row>
    <row r="574" s="221" customFormat="1" customHeight="1" spans="1:3">
      <c r="A574" s="141">
        <v>2080208</v>
      </c>
      <c r="B574" s="141" t="s">
        <v>502</v>
      </c>
      <c r="C574" s="143">
        <v>1199</v>
      </c>
    </row>
    <row r="575" s="221" customFormat="1" customHeight="1" spans="1:3">
      <c r="A575" s="141">
        <v>2080299</v>
      </c>
      <c r="B575" s="141" t="s">
        <v>503</v>
      </c>
      <c r="C575" s="143">
        <v>3282</v>
      </c>
    </row>
    <row r="576" s="221" customFormat="1" customHeight="1" spans="1:3">
      <c r="A576" s="141">
        <v>20804</v>
      </c>
      <c r="B576" s="139" t="s">
        <v>504</v>
      </c>
      <c r="C576" s="143">
        <f>C577</f>
        <v>0</v>
      </c>
    </row>
    <row r="577" s="221" customFormat="1" customHeight="1" spans="1:3">
      <c r="A577" s="141">
        <v>2080402</v>
      </c>
      <c r="B577" s="141" t="s">
        <v>505</v>
      </c>
      <c r="C577" s="143">
        <v>0</v>
      </c>
    </row>
    <row r="578" s="221" customFormat="1" customHeight="1" spans="1:3">
      <c r="A578" s="141">
        <v>20805</v>
      </c>
      <c r="B578" s="139" t="s">
        <v>506</v>
      </c>
      <c r="C578" s="143">
        <f>SUM(C579:C586)</f>
        <v>38874</v>
      </c>
    </row>
    <row r="579" s="221" customFormat="1" customHeight="1" spans="1:3">
      <c r="A579" s="141">
        <v>2080501</v>
      </c>
      <c r="B579" s="141" t="s">
        <v>507</v>
      </c>
      <c r="C579" s="143">
        <v>10</v>
      </c>
    </row>
    <row r="580" s="221" customFormat="1" customHeight="1" spans="1:3">
      <c r="A580" s="141">
        <v>2080502</v>
      </c>
      <c r="B580" s="141" t="s">
        <v>508</v>
      </c>
      <c r="C580" s="143">
        <v>0</v>
      </c>
    </row>
    <row r="581" s="221" customFormat="1" customHeight="1" spans="1:3">
      <c r="A581" s="141">
        <v>2080503</v>
      </c>
      <c r="B581" s="141" t="s">
        <v>509</v>
      </c>
      <c r="C581" s="143">
        <v>0</v>
      </c>
    </row>
    <row r="582" s="221" customFormat="1" customHeight="1" spans="1:3">
      <c r="A582" s="141">
        <v>2080505</v>
      </c>
      <c r="B582" s="141" t="s">
        <v>510</v>
      </c>
      <c r="C582" s="143">
        <v>9546</v>
      </c>
    </row>
    <row r="583" s="221" customFormat="1" customHeight="1" spans="1:3">
      <c r="A583" s="141">
        <v>2080506</v>
      </c>
      <c r="B583" s="141" t="s">
        <v>511</v>
      </c>
      <c r="C583" s="143">
        <v>8376</v>
      </c>
    </row>
    <row r="584" s="221" customFormat="1" customHeight="1" spans="1:3">
      <c r="A584" s="141">
        <v>2080507</v>
      </c>
      <c r="B584" s="141" t="s">
        <v>512</v>
      </c>
      <c r="C584" s="143">
        <v>20942</v>
      </c>
    </row>
    <row r="585" s="221" customFormat="1" customHeight="1" spans="1:3">
      <c r="A585" s="141">
        <v>2080508</v>
      </c>
      <c r="B585" s="141" t="s">
        <v>513</v>
      </c>
      <c r="C585" s="143">
        <v>0</v>
      </c>
    </row>
    <row r="586" s="221" customFormat="1" customHeight="1" spans="1:3">
      <c r="A586" s="141">
        <v>2080599</v>
      </c>
      <c r="B586" s="141" t="s">
        <v>514</v>
      </c>
      <c r="C586" s="143">
        <v>0</v>
      </c>
    </row>
    <row r="587" s="221" customFormat="1" customHeight="1" spans="1:3">
      <c r="A587" s="141">
        <v>20806</v>
      </c>
      <c r="B587" s="139" t="s">
        <v>515</v>
      </c>
      <c r="C587" s="143">
        <f>SUM(C588:C590)</f>
        <v>0</v>
      </c>
    </row>
    <row r="588" s="221" customFormat="1" customHeight="1" spans="1:3">
      <c r="A588" s="141">
        <v>2080601</v>
      </c>
      <c r="B588" s="141" t="s">
        <v>516</v>
      </c>
      <c r="C588" s="143">
        <v>0</v>
      </c>
    </row>
    <row r="589" s="221" customFormat="1" customHeight="1" spans="1:3">
      <c r="A589" s="141">
        <v>2080602</v>
      </c>
      <c r="B589" s="141" t="s">
        <v>517</v>
      </c>
      <c r="C589" s="143">
        <v>0</v>
      </c>
    </row>
    <row r="590" s="221" customFormat="1" customHeight="1" spans="1:3">
      <c r="A590" s="141">
        <v>2080699</v>
      </c>
      <c r="B590" s="141" t="s">
        <v>518</v>
      </c>
      <c r="C590" s="143">
        <v>0</v>
      </c>
    </row>
    <row r="591" s="221" customFormat="1" customHeight="1" spans="1:3">
      <c r="A591" s="141">
        <v>20807</v>
      </c>
      <c r="B591" s="139" t="s">
        <v>519</v>
      </c>
      <c r="C591" s="143">
        <f>SUM(C592:C600)</f>
        <v>1246</v>
      </c>
    </row>
    <row r="592" s="221" customFormat="1" customHeight="1" spans="1:3">
      <c r="A592" s="141">
        <v>2080701</v>
      </c>
      <c r="B592" s="141" t="s">
        <v>520</v>
      </c>
      <c r="C592" s="143">
        <v>0</v>
      </c>
    </row>
    <row r="593" s="221" customFormat="1" customHeight="1" spans="1:3">
      <c r="A593" s="141">
        <v>2080702</v>
      </c>
      <c r="B593" s="141" t="s">
        <v>521</v>
      </c>
      <c r="C593" s="143">
        <v>0</v>
      </c>
    </row>
    <row r="594" s="221" customFormat="1" customHeight="1" spans="1:3">
      <c r="A594" s="141">
        <v>2080704</v>
      </c>
      <c r="B594" s="141" t="s">
        <v>522</v>
      </c>
      <c r="C594" s="143">
        <v>0</v>
      </c>
    </row>
    <row r="595" s="221" customFormat="1" customHeight="1" spans="1:3">
      <c r="A595" s="141">
        <v>2080705</v>
      </c>
      <c r="B595" s="141" t="s">
        <v>523</v>
      </c>
      <c r="C595" s="143">
        <v>0</v>
      </c>
    </row>
    <row r="596" s="221" customFormat="1" customHeight="1" spans="1:3">
      <c r="A596" s="141">
        <v>2080709</v>
      </c>
      <c r="B596" s="141" t="s">
        <v>524</v>
      </c>
      <c r="C596" s="143">
        <v>0</v>
      </c>
    </row>
    <row r="597" s="221" customFormat="1" customHeight="1" spans="1:3">
      <c r="A597" s="141">
        <v>2080711</v>
      </c>
      <c r="B597" s="141" t="s">
        <v>525</v>
      </c>
      <c r="C597" s="143">
        <v>0</v>
      </c>
    </row>
    <row r="598" s="221" customFormat="1" customHeight="1" spans="1:3">
      <c r="A598" s="141">
        <v>2080712</v>
      </c>
      <c r="B598" s="141" t="s">
        <v>526</v>
      </c>
      <c r="C598" s="143">
        <v>0</v>
      </c>
    </row>
    <row r="599" s="221" customFormat="1" customHeight="1" spans="1:3">
      <c r="A599" s="141">
        <v>2080713</v>
      </c>
      <c r="B599" s="141" t="s">
        <v>527</v>
      </c>
      <c r="C599" s="143">
        <v>0</v>
      </c>
    </row>
    <row r="600" s="221" customFormat="1" customHeight="1" spans="1:3">
      <c r="A600" s="141">
        <v>2080799</v>
      </c>
      <c r="B600" s="141" t="s">
        <v>528</v>
      </c>
      <c r="C600" s="143">
        <v>1246</v>
      </c>
    </row>
    <row r="601" s="221" customFormat="1" customHeight="1" spans="1:3">
      <c r="A601" s="141">
        <v>20808</v>
      </c>
      <c r="B601" s="139" t="s">
        <v>529</v>
      </c>
      <c r="C601" s="143">
        <f>SUM(C602:C609)</f>
        <v>8878</v>
      </c>
    </row>
    <row r="602" s="221" customFormat="1" customHeight="1" spans="1:3">
      <c r="A602" s="141">
        <v>2080801</v>
      </c>
      <c r="B602" s="141" t="s">
        <v>530</v>
      </c>
      <c r="C602" s="143">
        <v>862</v>
      </c>
    </row>
    <row r="603" s="221" customFormat="1" customHeight="1" spans="1:3">
      <c r="A603" s="141">
        <v>2080802</v>
      </c>
      <c r="B603" s="141" t="s">
        <v>531</v>
      </c>
      <c r="C603" s="143">
        <v>0</v>
      </c>
    </row>
    <row r="604" s="221" customFormat="1" customHeight="1" spans="1:3">
      <c r="A604" s="141">
        <v>2080803</v>
      </c>
      <c r="B604" s="141" t="s">
        <v>532</v>
      </c>
      <c r="C604" s="143">
        <v>0</v>
      </c>
    </row>
    <row r="605" s="221" customFormat="1" customHeight="1" spans="1:3">
      <c r="A605" s="141">
        <v>2080805</v>
      </c>
      <c r="B605" s="141" t="s">
        <v>533</v>
      </c>
      <c r="C605" s="143">
        <v>1908</v>
      </c>
    </row>
    <row r="606" s="221" customFormat="1" customHeight="1" spans="1:3">
      <c r="A606" s="141">
        <v>2080806</v>
      </c>
      <c r="B606" s="141" t="s">
        <v>534</v>
      </c>
      <c r="C606" s="143">
        <v>0</v>
      </c>
    </row>
    <row r="607" s="221" customFormat="1" customHeight="1" spans="1:3">
      <c r="A607" s="141">
        <v>2080807</v>
      </c>
      <c r="B607" s="141" t="s">
        <v>535</v>
      </c>
      <c r="C607" s="143">
        <v>0</v>
      </c>
    </row>
    <row r="608" s="221" customFormat="1" customHeight="1" spans="1:3">
      <c r="A608" s="141">
        <v>2080808</v>
      </c>
      <c r="B608" s="141" t="s">
        <v>536</v>
      </c>
      <c r="C608" s="143">
        <v>0</v>
      </c>
    </row>
    <row r="609" s="221" customFormat="1" customHeight="1" spans="1:3">
      <c r="A609" s="141">
        <v>2080899</v>
      </c>
      <c r="B609" s="141" t="s">
        <v>537</v>
      </c>
      <c r="C609" s="143">
        <v>6108</v>
      </c>
    </row>
    <row r="610" s="221" customFormat="1" customHeight="1" spans="1:3">
      <c r="A610" s="141">
        <v>20809</v>
      </c>
      <c r="B610" s="139" t="s">
        <v>538</v>
      </c>
      <c r="C610" s="143">
        <f>SUM(C611:C616)</f>
        <v>569</v>
      </c>
    </row>
    <row r="611" s="221" customFormat="1" customHeight="1" spans="1:3">
      <c r="A611" s="141">
        <v>2080901</v>
      </c>
      <c r="B611" s="141" t="s">
        <v>539</v>
      </c>
      <c r="C611" s="143">
        <v>0</v>
      </c>
    </row>
    <row r="612" s="221" customFormat="1" customHeight="1" spans="1:3">
      <c r="A612" s="141">
        <v>2080902</v>
      </c>
      <c r="B612" s="141" t="s">
        <v>540</v>
      </c>
      <c r="C612" s="143">
        <v>223</v>
      </c>
    </row>
    <row r="613" s="221" customFormat="1" customHeight="1" spans="1:3">
      <c r="A613" s="141">
        <v>2080903</v>
      </c>
      <c r="B613" s="141" t="s">
        <v>541</v>
      </c>
      <c r="C613" s="143">
        <v>13</v>
      </c>
    </row>
    <row r="614" s="221" customFormat="1" customHeight="1" spans="1:3">
      <c r="A614" s="141">
        <v>2080904</v>
      </c>
      <c r="B614" s="141" t="s">
        <v>542</v>
      </c>
      <c r="C614" s="143">
        <v>38</v>
      </c>
    </row>
    <row r="615" s="221" customFormat="1" customHeight="1" spans="1:3">
      <c r="A615" s="141">
        <v>2080905</v>
      </c>
      <c r="B615" s="141" t="s">
        <v>543</v>
      </c>
      <c r="C615" s="143">
        <v>83</v>
      </c>
    </row>
    <row r="616" s="221" customFormat="1" customHeight="1" spans="1:3">
      <c r="A616" s="141">
        <v>2080999</v>
      </c>
      <c r="B616" s="141" t="s">
        <v>544</v>
      </c>
      <c r="C616" s="143">
        <v>212</v>
      </c>
    </row>
    <row r="617" s="221" customFormat="1" customHeight="1" spans="1:3">
      <c r="A617" s="141">
        <v>20810</v>
      </c>
      <c r="B617" s="139" t="s">
        <v>545</v>
      </c>
      <c r="C617" s="143">
        <f>SUM(C618:C624)</f>
        <v>1410</v>
      </c>
    </row>
    <row r="618" s="221" customFormat="1" customHeight="1" spans="1:3">
      <c r="A618" s="141">
        <v>2081001</v>
      </c>
      <c r="B618" s="141" t="s">
        <v>546</v>
      </c>
      <c r="C618" s="143">
        <v>899</v>
      </c>
    </row>
    <row r="619" s="221" customFormat="1" customHeight="1" spans="1:3">
      <c r="A619" s="141">
        <v>2081002</v>
      </c>
      <c r="B619" s="141" t="s">
        <v>547</v>
      </c>
      <c r="C619" s="143">
        <v>461</v>
      </c>
    </row>
    <row r="620" s="221" customFormat="1" customHeight="1" spans="1:3">
      <c r="A620" s="141">
        <v>2081003</v>
      </c>
      <c r="B620" s="141" t="s">
        <v>548</v>
      </c>
      <c r="C620" s="143">
        <v>0</v>
      </c>
    </row>
    <row r="621" s="221" customFormat="1" customHeight="1" spans="1:3">
      <c r="A621" s="141">
        <v>2081004</v>
      </c>
      <c r="B621" s="141" t="s">
        <v>549</v>
      </c>
      <c r="C621" s="143">
        <v>50</v>
      </c>
    </row>
    <row r="622" s="221" customFormat="1" customHeight="1" spans="1:3">
      <c r="A622" s="141">
        <v>2081005</v>
      </c>
      <c r="B622" s="141" t="s">
        <v>550</v>
      </c>
      <c r="C622" s="143">
        <v>0</v>
      </c>
    </row>
    <row r="623" s="221" customFormat="1" customHeight="1" spans="1:3">
      <c r="A623" s="141">
        <v>2081006</v>
      </c>
      <c r="B623" s="141" t="s">
        <v>551</v>
      </c>
      <c r="C623" s="143">
        <v>0</v>
      </c>
    </row>
    <row r="624" s="221" customFormat="1" customHeight="1" spans="1:3">
      <c r="A624" s="141">
        <v>2081099</v>
      </c>
      <c r="B624" s="141" t="s">
        <v>552</v>
      </c>
      <c r="C624" s="143">
        <v>0</v>
      </c>
    </row>
    <row r="625" s="221" customFormat="1" customHeight="1" spans="1:3">
      <c r="A625" s="141">
        <v>20811</v>
      </c>
      <c r="B625" s="139" t="s">
        <v>553</v>
      </c>
      <c r="C625" s="143">
        <f>SUM(C626:C633)</f>
        <v>1965</v>
      </c>
    </row>
    <row r="626" s="221" customFormat="1" customHeight="1" spans="1:3">
      <c r="A626" s="141">
        <v>2081101</v>
      </c>
      <c r="B626" s="141" t="s">
        <v>116</v>
      </c>
      <c r="C626" s="143">
        <v>164</v>
      </c>
    </row>
    <row r="627" s="221" customFormat="1" customHeight="1" spans="1:3">
      <c r="A627" s="141">
        <v>2081102</v>
      </c>
      <c r="B627" s="141" t="s">
        <v>117</v>
      </c>
      <c r="C627" s="143">
        <v>66</v>
      </c>
    </row>
    <row r="628" s="221" customFormat="1" customHeight="1" spans="1:3">
      <c r="A628" s="141">
        <v>2081103</v>
      </c>
      <c r="B628" s="141" t="s">
        <v>118</v>
      </c>
      <c r="C628" s="143">
        <v>0</v>
      </c>
    </row>
    <row r="629" s="221" customFormat="1" customHeight="1" spans="1:3">
      <c r="A629" s="141">
        <v>2081104</v>
      </c>
      <c r="B629" s="141" t="s">
        <v>554</v>
      </c>
      <c r="C629" s="143">
        <v>136</v>
      </c>
    </row>
    <row r="630" s="221" customFormat="1" customHeight="1" spans="1:3">
      <c r="A630" s="141">
        <v>2081105</v>
      </c>
      <c r="B630" s="141" t="s">
        <v>555</v>
      </c>
      <c r="C630" s="143">
        <v>113</v>
      </c>
    </row>
    <row r="631" s="221" customFormat="1" customHeight="1" spans="1:3">
      <c r="A631" s="141">
        <v>2081106</v>
      </c>
      <c r="B631" s="141" t="s">
        <v>556</v>
      </c>
      <c r="C631" s="143">
        <v>0</v>
      </c>
    </row>
    <row r="632" s="221" customFormat="1" customHeight="1" spans="1:3">
      <c r="A632" s="141">
        <v>2081107</v>
      </c>
      <c r="B632" s="141" t="s">
        <v>557</v>
      </c>
      <c r="C632" s="143">
        <v>1334</v>
      </c>
    </row>
    <row r="633" s="221" customFormat="1" customHeight="1" spans="1:3">
      <c r="A633" s="141">
        <v>2081199</v>
      </c>
      <c r="B633" s="141" t="s">
        <v>558</v>
      </c>
      <c r="C633" s="143">
        <v>152</v>
      </c>
    </row>
    <row r="634" s="221" customFormat="1" customHeight="1" spans="1:3">
      <c r="A634" s="141">
        <v>20816</v>
      </c>
      <c r="B634" s="139" t="s">
        <v>559</v>
      </c>
      <c r="C634" s="143">
        <f>SUM(C635:C638)</f>
        <v>0</v>
      </c>
    </row>
    <row r="635" s="221" customFormat="1" customHeight="1" spans="1:3">
      <c r="A635" s="141">
        <v>2081601</v>
      </c>
      <c r="B635" s="141" t="s">
        <v>116</v>
      </c>
      <c r="C635" s="143">
        <v>0</v>
      </c>
    </row>
    <row r="636" s="221" customFormat="1" customHeight="1" spans="1:3">
      <c r="A636" s="141">
        <v>2081602</v>
      </c>
      <c r="B636" s="141" t="s">
        <v>117</v>
      </c>
      <c r="C636" s="143">
        <v>0</v>
      </c>
    </row>
    <row r="637" s="221" customFormat="1" customHeight="1" spans="1:3">
      <c r="A637" s="141">
        <v>2081603</v>
      </c>
      <c r="B637" s="141" t="s">
        <v>118</v>
      </c>
      <c r="C637" s="143">
        <v>0</v>
      </c>
    </row>
    <row r="638" s="221" customFormat="1" customHeight="1" spans="1:3">
      <c r="A638" s="141">
        <v>2081699</v>
      </c>
      <c r="B638" s="141" t="s">
        <v>560</v>
      </c>
      <c r="C638" s="143">
        <v>0</v>
      </c>
    </row>
    <row r="639" s="221" customFormat="1" customHeight="1" spans="1:3">
      <c r="A639" s="141">
        <v>20819</v>
      </c>
      <c r="B639" s="139" t="s">
        <v>561</v>
      </c>
      <c r="C639" s="143">
        <f>SUM(C640:C641)</f>
        <v>8301</v>
      </c>
    </row>
    <row r="640" s="221" customFormat="1" customHeight="1" spans="1:3">
      <c r="A640" s="141">
        <v>2081901</v>
      </c>
      <c r="B640" s="141" t="s">
        <v>562</v>
      </c>
      <c r="C640" s="143">
        <v>1546</v>
      </c>
    </row>
    <row r="641" s="221" customFormat="1" customHeight="1" spans="1:3">
      <c r="A641" s="141">
        <v>2081902</v>
      </c>
      <c r="B641" s="141" t="s">
        <v>563</v>
      </c>
      <c r="C641" s="143">
        <v>6755</v>
      </c>
    </row>
    <row r="642" s="221" customFormat="1" customHeight="1" spans="1:3">
      <c r="A642" s="141">
        <v>20820</v>
      </c>
      <c r="B642" s="139" t="s">
        <v>564</v>
      </c>
      <c r="C642" s="143">
        <f>SUM(C643:C644)</f>
        <v>948</v>
      </c>
    </row>
    <row r="643" s="221" customFormat="1" customHeight="1" spans="1:3">
      <c r="A643" s="141">
        <v>2082001</v>
      </c>
      <c r="B643" s="141" t="s">
        <v>565</v>
      </c>
      <c r="C643" s="143">
        <v>805</v>
      </c>
    </row>
    <row r="644" s="221" customFormat="1" customHeight="1" spans="1:3">
      <c r="A644" s="141">
        <v>2082002</v>
      </c>
      <c r="B644" s="141" t="s">
        <v>566</v>
      </c>
      <c r="C644" s="143">
        <v>143</v>
      </c>
    </row>
    <row r="645" s="221" customFormat="1" customHeight="1" spans="1:3">
      <c r="A645" s="141">
        <v>20821</v>
      </c>
      <c r="B645" s="139" t="s">
        <v>567</v>
      </c>
      <c r="C645" s="143">
        <f>SUM(C646:C647)</f>
        <v>4764</v>
      </c>
    </row>
    <row r="646" s="221" customFormat="1" customHeight="1" spans="1:3">
      <c r="A646" s="141">
        <v>2082101</v>
      </c>
      <c r="B646" s="141" t="s">
        <v>568</v>
      </c>
      <c r="C646" s="143">
        <v>0</v>
      </c>
    </row>
    <row r="647" s="221" customFormat="1" customHeight="1" spans="1:3">
      <c r="A647" s="141">
        <v>2082102</v>
      </c>
      <c r="B647" s="141" t="s">
        <v>569</v>
      </c>
      <c r="C647" s="143">
        <v>4764</v>
      </c>
    </row>
    <row r="648" s="221" customFormat="1" customHeight="1" spans="1:3">
      <c r="A648" s="141">
        <v>20824</v>
      </c>
      <c r="B648" s="139" t="s">
        <v>570</v>
      </c>
      <c r="C648" s="143">
        <f>SUM(C649:C650)</f>
        <v>0</v>
      </c>
    </row>
    <row r="649" s="221" customFormat="1" customHeight="1" spans="1:3">
      <c r="A649" s="141">
        <v>2082401</v>
      </c>
      <c r="B649" s="141" t="s">
        <v>571</v>
      </c>
      <c r="C649" s="143">
        <v>0</v>
      </c>
    </row>
    <row r="650" s="221" customFormat="1" customHeight="1" spans="1:3">
      <c r="A650" s="141">
        <v>2082402</v>
      </c>
      <c r="B650" s="141" t="s">
        <v>572</v>
      </c>
      <c r="C650" s="143">
        <v>0</v>
      </c>
    </row>
    <row r="651" s="221" customFormat="1" customHeight="1" spans="1:3">
      <c r="A651" s="141">
        <v>20825</v>
      </c>
      <c r="B651" s="139" t="s">
        <v>573</v>
      </c>
      <c r="C651" s="143">
        <f>SUM(C652:C653)</f>
        <v>29</v>
      </c>
    </row>
    <row r="652" s="221" customFormat="1" customHeight="1" spans="1:3">
      <c r="A652" s="141">
        <v>2082501</v>
      </c>
      <c r="B652" s="141" t="s">
        <v>574</v>
      </c>
      <c r="C652" s="143">
        <v>0</v>
      </c>
    </row>
    <row r="653" s="221" customFormat="1" customHeight="1" spans="1:3">
      <c r="A653" s="141">
        <v>2082502</v>
      </c>
      <c r="B653" s="141" t="s">
        <v>575</v>
      </c>
      <c r="C653" s="143">
        <v>29</v>
      </c>
    </row>
    <row r="654" s="221" customFormat="1" customHeight="1" spans="1:3">
      <c r="A654" s="141">
        <v>20826</v>
      </c>
      <c r="B654" s="139" t="s">
        <v>576</v>
      </c>
      <c r="C654" s="143">
        <f>SUM(C655:C657)</f>
        <v>8139</v>
      </c>
    </row>
    <row r="655" s="221" customFormat="1" customHeight="1" spans="1:3">
      <c r="A655" s="141">
        <v>2082601</v>
      </c>
      <c r="B655" s="141" t="s">
        <v>577</v>
      </c>
      <c r="C655" s="143">
        <v>0</v>
      </c>
    </row>
    <row r="656" s="221" customFormat="1" customHeight="1" spans="1:3">
      <c r="A656" s="141">
        <v>2082602</v>
      </c>
      <c r="B656" s="141" t="s">
        <v>578</v>
      </c>
      <c r="C656" s="143">
        <v>8039</v>
      </c>
    </row>
    <row r="657" s="221" customFormat="1" customHeight="1" spans="1:3">
      <c r="A657" s="141">
        <v>2082699</v>
      </c>
      <c r="B657" s="141" t="s">
        <v>579</v>
      </c>
      <c r="C657" s="143">
        <v>100</v>
      </c>
    </row>
    <row r="658" s="221" customFormat="1" customHeight="1" spans="1:3">
      <c r="A658" s="141">
        <v>20827</v>
      </c>
      <c r="B658" s="139" t="s">
        <v>580</v>
      </c>
      <c r="C658" s="143">
        <f>SUM(C659:C661)</f>
        <v>150</v>
      </c>
    </row>
    <row r="659" s="221" customFormat="1" customHeight="1" spans="1:3">
      <c r="A659" s="141">
        <v>2082701</v>
      </c>
      <c r="B659" s="141" t="s">
        <v>581</v>
      </c>
      <c r="C659" s="143">
        <v>0</v>
      </c>
    </row>
    <row r="660" s="221" customFormat="1" customHeight="1" spans="1:3">
      <c r="A660" s="141">
        <v>2082702</v>
      </c>
      <c r="B660" s="141" t="s">
        <v>582</v>
      </c>
      <c r="C660" s="143">
        <v>0</v>
      </c>
    </row>
    <row r="661" s="221" customFormat="1" customHeight="1" spans="1:3">
      <c r="A661" s="141">
        <v>2082799</v>
      </c>
      <c r="B661" s="141" t="s">
        <v>583</v>
      </c>
      <c r="C661" s="143">
        <v>150</v>
      </c>
    </row>
    <row r="662" s="221" customFormat="1" customHeight="1" spans="1:3">
      <c r="A662" s="141">
        <v>20828</v>
      </c>
      <c r="B662" s="139" t="s">
        <v>584</v>
      </c>
      <c r="C662" s="143">
        <f>SUM(C663:C669)</f>
        <v>643</v>
      </c>
    </row>
    <row r="663" s="221" customFormat="1" customHeight="1" spans="1:3">
      <c r="A663" s="141">
        <v>2082801</v>
      </c>
      <c r="B663" s="141" t="s">
        <v>116</v>
      </c>
      <c r="C663" s="143">
        <v>282</v>
      </c>
    </row>
    <row r="664" s="221" customFormat="1" customHeight="1" spans="1:3">
      <c r="A664" s="141">
        <v>2082802</v>
      </c>
      <c r="B664" s="141" t="s">
        <v>117</v>
      </c>
      <c r="C664" s="143">
        <v>9</v>
      </c>
    </row>
    <row r="665" s="221" customFormat="1" customHeight="1" spans="1:3">
      <c r="A665" s="141">
        <v>2082803</v>
      </c>
      <c r="B665" s="141" t="s">
        <v>118</v>
      </c>
      <c r="C665" s="143">
        <v>0</v>
      </c>
    </row>
    <row r="666" s="221" customFormat="1" customHeight="1" spans="1:3">
      <c r="A666" s="141">
        <v>2082804</v>
      </c>
      <c r="B666" s="141" t="s">
        <v>585</v>
      </c>
      <c r="C666" s="143">
        <v>0</v>
      </c>
    </row>
    <row r="667" s="221" customFormat="1" customHeight="1" spans="1:3">
      <c r="A667" s="141">
        <v>2082805</v>
      </c>
      <c r="B667" s="141" t="s">
        <v>586</v>
      </c>
      <c r="C667" s="143">
        <v>0</v>
      </c>
    </row>
    <row r="668" s="221" customFormat="1" customHeight="1" spans="1:3">
      <c r="A668" s="141">
        <v>2082850</v>
      </c>
      <c r="B668" s="141" t="s">
        <v>125</v>
      </c>
      <c r="C668" s="143">
        <v>0</v>
      </c>
    </row>
    <row r="669" s="221" customFormat="1" customHeight="1" spans="1:3">
      <c r="A669" s="141">
        <v>2082899</v>
      </c>
      <c r="B669" s="141" t="s">
        <v>587</v>
      </c>
      <c r="C669" s="143">
        <v>352</v>
      </c>
    </row>
    <row r="670" s="221" customFormat="1" customHeight="1" spans="1:3">
      <c r="A670" s="141">
        <v>20830</v>
      </c>
      <c r="B670" s="139" t="s">
        <v>588</v>
      </c>
      <c r="C670" s="143">
        <f>SUM(C671:C672)</f>
        <v>0</v>
      </c>
    </row>
    <row r="671" s="221" customFormat="1" customHeight="1" spans="1:3">
      <c r="A671" s="141">
        <v>2083001</v>
      </c>
      <c r="B671" s="141" t="s">
        <v>589</v>
      </c>
      <c r="C671" s="143">
        <v>0</v>
      </c>
    </row>
    <row r="672" s="221" customFormat="1" customHeight="1" spans="1:3">
      <c r="A672" s="141">
        <v>2083099</v>
      </c>
      <c r="B672" s="141" t="s">
        <v>590</v>
      </c>
      <c r="C672" s="143">
        <v>0</v>
      </c>
    </row>
    <row r="673" s="221" customFormat="1" customHeight="1" spans="1:3">
      <c r="A673" s="141">
        <v>20899</v>
      </c>
      <c r="B673" s="139" t="s">
        <v>591</v>
      </c>
      <c r="C673" s="143">
        <f>C674</f>
        <v>2468</v>
      </c>
    </row>
    <row r="674" s="221" customFormat="1" customHeight="1" spans="1:3">
      <c r="A674" s="141">
        <v>2089999</v>
      </c>
      <c r="B674" s="141" t="s">
        <v>592</v>
      </c>
      <c r="C674" s="143">
        <v>2468</v>
      </c>
    </row>
    <row r="675" s="221" customFormat="1" customHeight="1" spans="1:3">
      <c r="A675" s="141">
        <v>210</v>
      </c>
      <c r="B675" s="139" t="s">
        <v>593</v>
      </c>
      <c r="C675" s="143">
        <f>SUM(C676,C681,C696,C700,C712,C715,C719,C724,C728,C732,C735,C744,C746)</f>
        <v>89275</v>
      </c>
    </row>
    <row r="676" s="221" customFormat="1" customHeight="1" spans="1:3">
      <c r="A676" s="141">
        <v>21001</v>
      </c>
      <c r="B676" s="139" t="s">
        <v>594</v>
      </c>
      <c r="C676" s="143">
        <f>SUM(C677:C680)</f>
        <v>12967</v>
      </c>
    </row>
    <row r="677" s="221" customFormat="1" customHeight="1" spans="1:3">
      <c r="A677" s="141">
        <v>2100101</v>
      </c>
      <c r="B677" s="141" t="s">
        <v>116</v>
      </c>
      <c r="C677" s="143">
        <v>12349</v>
      </c>
    </row>
    <row r="678" s="221" customFormat="1" customHeight="1" spans="1:3">
      <c r="A678" s="141">
        <v>2100102</v>
      </c>
      <c r="B678" s="141" t="s">
        <v>117</v>
      </c>
      <c r="C678" s="143">
        <v>360</v>
      </c>
    </row>
    <row r="679" s="221" customFormat="1" customHeight="1" spans="1:3">
      <c r="A679" s="141">
        <v>2100103</v>
      </c>
      <c r="B679" s="141" t="s">
        <v>118</v>
      </c>
      <c r="C679" s="143">
        <v>0</v>
      </c>
    </row>
    <row r="680" s="221" customFormat="1" customHeight="1" spans="1:3">
      <c r="A680" s="141">
        <v>2100199</v>
      </c>
      <c r="B680" s="141" t="s">
        <v>595</v>
      </c>
      <c r="C680" s="143">
        <v>258</v>
      </c>
    </row>
    <row r="681" s="221" customFormat="1" customHeight="1" spans="1:3">
      <c r="A681" s="141">
        <v>21002</v>
      </c>
      <c r="B681" s="139" t="s">
        <v>596</v>
      </c>
      <c r="C681" s="143">
        <f>SUM(C682:C695)</f>
        <v>2290</v>
      </c>
    </row>
    <row r="682" s="221" customFormat="1" customHeight="1" spans="1:3">
      <c r="A682" s="141">
        <v>2100201</v>
      </c>
      <c r="B682" s="141" t="s">
        <v>597</v>
      </c>
      <c r="C682" s="143">
        <v>365</v>
      </c>
    </row>
    <row r="683" s="221" customFormat="1" customHeight="1" spans="1:3">
      <c r="A683" s="141">
        <v>2100202</v>
      </c>
      <c r="B683" s="141" t="s">
        <v>598</v>
      </c>
      <c r="C683" s="143">
        <v>419</v>
      </c>
    </row>
    <row r="684" s="221" customFormat="1" customHeight="1" spans="1:3">
      <c r="A684" s="141">
        <v>2100203</v>
      </c>
      <c r="B684" s="141" t="s">
        <v>599</v>
      </c>
      <c r="C684" s="143">
        <v>0</v>
      </c>
    </row>
    <row r="685" s="221" customFormat="1" customHeight="1" spans="1:3">
      <c r="A685" s="141">
        <v>2100204</v>
      </c>
      <c r="B685" s="141" t="s">
        <v>600</v>
      </c>
      <c r="C685" s="143">
        <v>0</v>
      </c>
    </row>
    <row r="686" s="221" customFormat="1" customHeight="1" spans="1:3">
      <c r="A686" s="141">
        <v>2100205</v>
      </c>
      <c r="B686" s="141" t="s">
        <v>601</v>
      </c>
      <c r="C686" s="143">
        <v>0</v>
      </c>
    </row>
    <row r="687" s="221" customFormat="1" customHeight="1" spans="1:3">
      <c r="A687" s="141">
        <v>2100206</v>
      </c>
      <c r="B687" s="141" t="s">
        <v>602</v>
      </c>
      <c r="C687" s="143">
        <v>0</v>
      </c>
    </row>
    <row r="688" s="221" customFormat="1" customHeight="1" spans="1:3">
      <c r="A688" s="141">
        <v>2100207</v>
      </c>
      <c r="B688" s="141" t="s">
        <v>603</v>
      </c>
      <c r="C688" s="143">
        <v>0</v>
      </c>
    </row>
    <row r="689" s="221" customFormat="1" customHeight="1" spans="1:3">
      <c r="A689" s="141">
        <v>2100208</v>
      </c>
      <c r="B689" s="141" t="s">
        <v>604</v>
      </c>
      <c r="C689" s="143">
        <v>0</v>
      </c>
    </row>
    <row r="690" s="221" customFormat="1" customHeight="1" spans="1:3">
      <c r="A690" s="141">
        <v>2100209</v>
      </c>
      <c r="B690" s="141" t="s">
        <v>605</v>
      </c>
      <c r="C690" s="143">
        <v>0</v>
      </c>
    </row>
    <row r="691" s="221" customFormat="1" customHeight="1" spans="1:3">
      <c r="A691" s="141">
        <v>2100210</v>
      </c>
      <c r="B691" s="141" t="s">
        <v>606</v>
      </c>
      <c r="C691" s="143">
        <v>0</v>
      </c>
    </row>
    <row r="692" s="221" customFormat="1" customHeight="1" spans="1:3">
      <c r="A692" s="141">
        <v>2100211</v>
      </c>
      <c r="B692" s="141" t="s">
        <v>607</v>
      </c>
      <c r="C692" s="143">
        <v>0</v>
      </c>
    </row>
    <row r="693" s="221" customFormat="1" customHeight="1" spans="1:3">
      <c r="A693" s="141">
        <v>2100212</v>
      </c>
      <c r="B693" s="141" t="s">
        <v>608</v>
      </c>
      <c r="C693" s="143">
        <v>0</v>
      </c>
    </row>
    <row r="694" s="221" customFormat="1" customHeight="1" spans="1:3">
      <c r="A694" s="141">
        <v>2100213</v>
      </c>
      <c r="B694" s="141" t="s">
        <v>609</v>
      </c>
      <c r="C694" s="143">
        <v>0</v>
      </c>
    </row>
    <row r="695" s="221" customFormat="1" customHeight="1" spans="1:3">
      <c r="A695" s="141">
        <v>2100299</v>
      </c>
      <c r="B695" s="141" t="s">
        <v>610</v>
      </c>
      <c r="C695" s="143">
        <v>1506</v>
      </c>
    </row>
    <row r="696" s="221" customFormat="1" customHeight="1" spans="1:3">
      <c r="A696" s="141">
        <v>21003</v>
      </c>
      <c r="B696" s="139" t="s">
        <v>611</v>
      </c>
      <c r="C696" s="143">
        <f>SUM(C697:C699)</f>
        <v>5253</v>
      </c>
    </row>
    <row r="697" s="221" customFormat="1" customHeight="1" spans="1:3">
      <c r="A697" s="141">
        <v>2100301</v>
      </c>
      <c r="B697" s="141" t="s">
        <v>612</v>
      </c>
      <c r="C697" s="143">
        <v>882</v>
      </c>
    </row>
    <row r="698" s="221" customFormat="1" customHeight="1" spans="1:3">
      <c r="A698" s="141">
        <v>2100302</v>
      </c>
      <c r="B698" s="141" t="s">
        <v>613</v>
      </c>
      <c r="C698" s="143">
        <v>93</v>
      </c>
    </row>
    <row r="699" s="221" customFormat="1" customHeight="1" spans="1:3">
      <c r="A699" s="141">
        <v>2100399</v>
      </c>
      <c r="B699" s="141" t="s">
        <v>614</v>
      </c>
      <c r="C699" s="143">
        <v>4278</v>
      </c>
    </row>
    <row r="700" s="221" customFormat="1" customHeight="1" spans="1:3">
      <c r="A700" s="141">
        <v>21004</v>
      </c>
      <c r="B700" s="139" t="s">
        <v>615</v>
      </c>
      <c r="C700" s="143">
        <f>SUM(C701:C711)</f>
        <v>14184</v>
      </c>
    </row>
    <row r="701" s="221" customFormat="1" customHeight="1" spans="1:3">
      <c r="A701" s="141">
        <v>2100401</v>
      </c>
      <c r="B701" s="141" t="s">
        <v>616</v>
      </c>
      <c r="C701" s="143">
        <v>1821</v>
      </c>
    </row>
    <row r="702" s="221" customFormat="1" customHeight="1" spans="1:3">
      <c r="A702" s="141">
        <v>2100402</v>
      </c>
      <c r="B702" s="141" t="s">
        <v>617</v>
      </c>
      <c r="C702" s="143">
        <v>424</v>
      </c>
    </row>
    <row r="703" s="221" customFormat="1" customHeight="1" spans="1:3">
      <c r="A703" s="141">
        <v>2100403</v>
      </c>
      <c r="B703" s="141" t="s">
        <v>618</v>
      </c>
      <c r="C703" s="143">
        <v>1291</v>
      </c>
    </row>
    <row r="704" s="221" customFormat="1" customHeight="1" spans="1:3">
      <c r="A704" s="141">
        <v>2100404</v>
      </c>
      <c r="B704" s="141" t="s">
        <v>619</v>
      </c>
      <c r="C704" s="143">
        <v>0</v>
      </c>
    </row>
    <row r="705" s="221" customFormat="1" customHeight="1" spans="1:3">
      <c r="A705" s="141">
        <v>2100405</v>
      </c>
      <c r="B705" s="141" t="s">
        <v>620</v>
      </c>
      <c r="C705" s="143">
        <v>0</v>
      </c>
    </row>
    <row r="706" s="221" customFormat="1" customHeight="1" spans="1:3">
      <c r="A706" s="141">
        <v>2100406</v>
      </c>
      <c r="B706" s="141" t="s">
        <v>621</v>
      </c>
      <c r="C706" s="143">
        <v>0</v>
      </c>
    </row>
    <row r="707" s="221" customFormat="1" customHeight="1" spans="1:3">
      <c r="A707" s="141">
        <v>2100407</v>
      </c>
      <c r="B707" s="141" t="s">
        <v>622</v>
      </c>
      <c r="C707" s="143">
        <v>0</v>
      </c>
    </row>
    <row r="708" s="221" customFormat="1" customHeight="1" spans="1:3">
      <c r="A708" s="141">
        <v>2100408</v>
      </c>
      <c r="B708" s="141" t="s">
        <v>623</v>
      </c>
      <c r="C708" s="143">
        <v>4806</v>
      </c>
    </row>
    <row r="709" s="221" customFormat="1" customHeight="1" spans="1:3">
      <c r="A709" s="141">
        <v>2100409</v>
      </c>
      <c r="B709" s="141" t="s">
        <v>624</v>
      </c>
      <c r="C709" s="143">
        <v>3403</v>
      </c>
    </row>
    <row r="710" s="221" customFormat="1" customHeight="1" spans="1:3">
      <c r="A710" s="141">
        <v>2100410</v>
      </c>
      <c r="B710" s="141" t="s">
        <v>625</v>
      </c>
      <c r="C710" s="143">
        <v>1358</v>
      </c>
    </row>
    <row r="711" s="221" customFormat="1" customHeight="1" spans="1:3">
      <c r="A711" s="141">
        <v>2100499</v>
      </c>
      <c r="B711" s="141" t="s">
        <v>626</v>
      </c>
      <c r="C711" s="143">
        <v>1081</v>
      </c>
    </row>
    <row r="712" s="221" customFormat="1" customHeight="1" spans="1:3">
      <c r="A712" s="141">
        <v>21006</v>
      </c>
      <c r="B712" s="139" t="s">
        <v>627</v>
      </c>
      <c r="C712" s="143">
        <f>SUM(C713:C714)</f>
        <v>97</v>
      </c>
    </row>
    <row r="713" s="221" customFormat="1" customHeight="1" spans="1:3">
      <c r="A713" s="141">
        <v>2100601</v>
      </c>
      <c r="B713" s="141" t="s">
        <v>628</v>
      </c>
      <c r="C713" s="143">
        <v>97</v>
      </c>
    </row>
    <row r="714" s="221" customFormat="1" customHeight="1" spans="1:3">
      <c r="A714" s="141">
        <v>2100699</v>
      </c>
      <c r="B714" s="141" t="s">
        <v>629</v>
      </c>
      <c r="C714" s="143">
        <v>0</v>
      </c>
    </row>
    <row r="715" s="221" customFormat="1" customHeight="1" spans="1:3">
      <c r="A715" s="141">
        <v>21007</v>
      </c>
      <c r="B715" s="139" t="s">
        <v>630</v>
      </c>
      <c r="C715" s="143">
        <f>SUM(C716:C718)</f>
        <v>1206</v>
      </c>
    </row>
    <row r="716" s="221" customFormat="1" customHeight="1" spans="1:3">
      <c r="A716" s="141">
        <v>2100716</v>
      </c>
      <c r="B716" s="141" t="s">
        <v>631</v>
      </c>
      <c r="C716" s="143">
        <v>0</v>
      </c>
    </row>
    <row r="717" s="221" customFormat="1" customHeight="1" spans="1:3">
      <c r="A717" s="141">
        <v>2100717</v>
      </c>
      <c r="B717" s="141" t="s">
        <v>632</v>
      </c>
      <c r="C717" s="143">
        <v>725</v>
      </c>
    </row>
    <row r="718" s="221" customFormat="1" customHeight="1" spans="1:3">
      <c r="A718" s="141">
        <v>2100799</v>
      </c>
      <c r="B718" s="141" t="s">
        <v>633</v>
      </c>
      <c r="C718" s="143">
        <v>481</v>
      </c>
    </row>
    <row r="719" s="221" customFormat="1" customHeight="1" spans="1:3">
      <c r="A719" s="141">
        <v>21011</v>
      </c>
      <c r="B719" s="139" t="s">
        <v>634</v>
      </c>
      <c r="C719" s="143">
        <f>SUM(C720:C723)</f>
        <v>7335</v>
      </c>
    </row>
    <row r="720" s="221" customFormat="1" customHeight="1" spans="1:3">
      <c r="A720" s="141">
        <v>2101101</v>
      </c>
      <c r="B720" s="141" t="s">
        <v>635</v>
      </c>
      <c r="C720" s="143">
        <v>5042</v>
      </c>
    </row>
    <row r="721" s="221" customFormat="1" customHeight="1" spans="1:3">
      <c r="A721" s="141">
        <v>2101102</v>
      </c>
      <c r="B721" s="141" t="s">
        <v>636</v>
      </c>
      <c r="C721" s="143">
        <v>2293</v>
      </c>
    </row>
    <row r="722" s="221" customFormat="1" customHeight="1" spans="1:3">
      <c r="A722" s="141">
        <v>2101103</v>
      </c>
      <c r="B722" s="141" t="s">
        <v>637</v>
      </c>
      <c r="C722" s="143">
        <v>0</v>
      </c>
    </row>
    <row r="723" s="221" customFormat="1" customHeight="1" spans="1:3">
      <c r="A723" s="141">
        <v>2101199</v>
      </c>
      <c r="B723" s="141" t="s">
        <v>638</v>
      </c>
      <c r="C723" s="143">
        <v>0</v>
      </c>
    </row>
    <row r="724" s="221" customFormat="1" customHeight="1" spans="1:3">
      <c r="A724" s="141">
        <v>21012</v>
      </c>
      <c r="B724" s="139" t="s">
        <v>639</v>
      </c>
      <c r="C724" s="143">
        <f>SUM(C725:C727)</f>
        <v>40708</v>
      </c>
    </row>
    <row r="725" s="221" customFormat="1" customHeight="1" spans="1:3">
      <c r="A725" s="141">
        <v>2101201</v>
      </c>
      <c r="B725" s="141" t="s">
        <v>640</v>
      </c>
      <c r="C725" s="143">
        <v>0</v>
      </c>
    </row>
    <row r="726" s="221" customFormat="1" customHeight="1" spans="1:3">
      <c r="A726" s="141">
        <v>2101202</v>
      </c>
      <c r="B726" s="141" t="s">
        <v>641</v>
      </c>
      <c r="C726" s="143">
        <v>40677</v>
      </c>
    </row>
    <row r="727" s="221" customFormat="1" customHeight="1" spans="1:3">
      <c r="A727" s="141">
        <v>2101299</v>
      </c>
      <c r="B727" s="141" t="s">
        <v>642</v>
      </c>
      <c r="C727" s="143">
        <v>31</v>
      </c>
    </row>
    <row r="728" s="221" customFormat="1" customHeight="1" spans="1:3">
      <c r="A728" s="141">
        <v>21013</v>
      </c>
      <c r="B728" s="139" t="s">
        <v>643</v>
      </c>
      <c r="C728" s="143">
        <f>SUM(C729:C731)</f>
        <v>1937</v>
      </c>
    </row>
    <row r="729" s="221" customFormat="1" customHeight="1" spans="1:3">
      <c r="A729" s="141">
        <v>2101301</v>
      </c>
      <c r="B729" s="141" t="s">
        <v>644</v>
      </c>
      <c r="C729" s="143">
        <v>268</v>
      </c>
    </row>
    <row r="730" s="221" customFormat="1" customHeight="1" spans="1:3">
      <c r="A730" s="141">
        <v>2101302</v>
      </c>
      <c r="B730" s="141" t="s">
        <v>645</v>
      </c>
      <c r="C730" s="143">
        <v>0</v>
      </c>
    </row>
    <row r="731" s="221" customFormat="1" customHeight="1" spans="1:3">
      <c r="A731" s="141">
        <v>2101399</v>
      </c>
      <c r="B731" s="141" t="s">
        <v>646</v>
      </c>
      <c r="C731" s="143">
        <v>1669</v>
      </c>
    </row>
    <row r="732" s="221" customFormat="1" customHeight="1" spans="1:3">
      <c r="A732" s="141">
        <v>21014</v>
      </c>
      <c r="B732" s="139" t="s">
        <v>647</v>
      </c>
      <c r="C732" s="143">
        <f>SUM(C733:C734)</f>
        <v>350</v>
      </c>
    </row>
    <row r="733" s="221" customFormat="1" customHeight="1" spans="1:3">
      <c r="A733" s="141">
        <v>2101401</v>
      </c>
      <c r="B733" s="141" t="s">
        <v>648</v>
      </c>
      <c r="C733" s="143">
        <v>350</v>
      </c>
    </row>
    <row r="734" s="221" customFormat="1" customHeight="1" spans="1:3">
      <c r="A734" s="141">
        <v>2101499</v>
      </c>
      <c r="B734" s="141" t="s">
        <v>649</v>
      </c>
      <c r="C734" s="143">
        <v>0</v>
      </c>
    </row>
    <row r="735" s="221" customFormat="1" customHeight="1" spans="1:3">
      <c r="A735" s="141">
        <v>21015</v>
      </c>
      <c r="B735" s="139" t="s">
        <v>650</v>
      </c>
      <c r="C735" s="143">
        <f>SUM(C736:C743)</f>
        <v>1598</v>
      </c>
    </row>
    <row r="736" s="221" customFormat="1" customHeight="1" spans="1:3">
      <c r="A736" s="141">
        <v>2101501</v>
      </c>
      <c r="B736" s="141" t="s">
        <v>116</v>
      </c>
      <c r="C736" s="143">
        <v>810</v>
      </c>
    </row>
    <row r="737" s="221" customFormat="1" customHeight="1" spans="1:3">
      <c r="A737" s="141">
        <v>2101502</v>
      </c>
      <c r="B737" s="141" t="s">
        <v>117</v>
      </c>
      <c r="C737" s="143">
        <v>768</v>
      </c>
    </row>
    <row r="738" s="221" customFormat="1" customHeight="1" spans="1:3">
      <c r="A738" s="141">
        <v>2101503</v>
      </c>
      <c r="B738" s="141" t="s">
        <v>118</v>
      </c>
      <c r="C738" s="143">
        <v>0</v>
      </c>
    </row>
    <row r="739" s="221" customFormat="1" customHeight="1" spans="1:3">
      <c r="A739" s="141">
        <v>2101504</v>
      </c>
      <c r="B739" s="141" t="s">
        <v>157</v>
      </c>
      <c r="C739" s="143">
        <v>0</v>
      </c>
    </row>
    <row r="740" s="221" customFormat="1" customHeight="1" spans="1:3">
      <c r="A740" s="141">
        <v>2101505</v>
      </c>
      <c r="B740" s="141" t="s">
        <v>651</v>
      </c>
      <c r="C740" s="143">
        <v>0</v>
      </c>
    </row>
    <row r="741" s="221" customFormat="1" customHeight="1" spans="1:3">
      <c r="A741" s="141">
        <v>2101506</v>
      </c>
      <c r="B741" s="141" t="s">
        <v>652</v>
      </c>
      <c r="C741" s="143">
        <v>0</v>
      </c>
    </row>
    <row r="742" s="221" customFormat="1" customHeight="1" spans="1:3">
      <c r="A742" s="141">
        <v>2101550</v>
      </c>
      <c r="B742" s="141" t="s">
        <v>125</v>
      </c>
      <c r="C742" s="143">
        <v>0</v>
      </c>
    </row>
    <row r="743" s="221" customFormat="1" customHeight="1" spans="1:3">
      <c r="A743" s="141">
        <v>2101599</v>
      </c>
      <c r="B743" s="141" t="s">
        <v>653</v>
      </c>
      <c r="C743" s="143">
        <v>20</v>
      </c>
    </row>
    <row r="744" s="221" customFormat="1" customHeight="1" spans="1:3">
      <c r="A744" s="141">
        <v>21016</v>
      </c>
      <c r="B744" s="139" t="s">
        <v>654</v>
      </c>
      <c r="C744" s="143">
        <f>C745</f>
        <v>0</v>
      </c>
    </row>
    <row r="745" s="221" customFormat="1" customHeight="1" spans="1:3">
      <c r="A745" s="141">
        <v>2101601</v>
      </c>
      <c r="B745" s="141" t="s">
        <v>655</v>
      </c>
      <c r="C745" s="143">
        <v>0</v>
      </c>
    </row>
    <row r="746" s="221" customFormat="1" customHeight="1" spans="1:3">
      <c r="A746" s="141">
        <v>21099</v>
      </c>
      <c r="B746" s="139" t="s">
        <v>656</v>
      </c>
      <c r="C746" s="143">
        <f>C747</f>
        <v>1350</v>
      </c>
    </row>
    <row r="747" s="221" customFormat="1" customHeight="1" spans="1:3">
      <c r="A747" s="141">
        <v>2109999</v>
      </c>
      <c r="B747" s="141" t="s">
        <v>657</v>
      </c>
      <c r="C747" s="143">
        <v>1350</v>
      </c>
    </row>
    <row r="748" s="221" customFormat="1" customHeight="1" spans="1:3">
      <c r="A748" s="141">
        <v>211</v>
      </c>
      <c r="B748" s="139" t="s">
        <v>658</v>
      </c>
      <c r="C748" s="143">
        <f>SUM(C749,C759,C763,C772,C779,C786,C792,C795,C798,C800,C802,C808,C810,C812,C823)</f>
        <v>13789</v>
      </c>
    </row>
    <row r="749" s="221" customFormat="1" customHeight="1" spans="1:3">
      <c r="A749" s="141">
        <v>21101</v>
      </c>
      <c r="B749" s="139" t="s">
        <v>659</v>
      </c>
      <c r="C749" s="143">
        <f>SUM(C750:C758)</f>
        <v>375</v>
      </c>
    </row>
    <row r="750" s="221" customFormat="1" customHeight="1" spans="1:3">
      <c r="A750" s="141">
        <v>2110101</v>
      </c>
      <c r="B750" s="141" t="s">
        <v>116</v>
      </c>
      <c r="C750" s="143">
        <v>145</v>
      </c>
    </row>
    <row r="751" s="221" customFormat="1" customHeight="1" spans="1:3">
      <c r="A751" s="141">
        <v>2110102</v>
      </c>
      <c r="B751" s="141" t="s">
        <v>117</v>
      </c>
      <c r="C751" s="143">
        <v>230</v>
      </c>
    </row>
    <row r="752" s="221" customFormat="1" customHeight="1" spans="1:3">
      <c r="A752" s="141">
        <v>2110103</v>
      </c>
      <c r="B752" s="141" t="s">
        <v>118</v>
      </c>
      <c r="C752" s="143">
        <v>0</v>
      </c>
    </row>
    <row r="753" s="221" customFormat="1" customHeight="1" spans="1:3">
      <c r="A753" s="141">
        <v>2110104</v>
      </c>
      <c r="B753" s="141" t="s">
        <v>660</v>
      </c>
      <c r="C753" s="143">
        <v>0</v>
      </c>
    </row>
    <row r="754" s="221" customFormat="1" customHeight="1" spans="1:3">
      <c r="A754" s="141">
        <v>2110105</v>
      </c>
      <c r="B754" s="141" t="s">
        <v>661</v>
      </c>
      <c r="C754" s="143">
        <v>0</v>
      </c>
    </row>
    <row r="755" s="221" customFormat="1" customHeight="1" spans="1:3">
      <c r="A755" s="141">
        <v>2110106</v>
      </c>
      <c r="B755" s="141" t="s">
        <v>662</v>
      </c>
      <c r="C755" s="143">
        <v>0</v>
      </c>
    </row>
    <row r="756" s="221" customFormat="1" customHeight="1" spans="1:3">
      <c r="A756" s="141">
        <v>2110107</v>
      </c>
      <c r="B756" s="141" t="s">
        <v>663</v>
      </c>
      <c r="C756" s="143">
        <v>0</v>
      </c>
    </row>
    <row r="757" s="221" customFormat="1" customHeight="1" spans="1:3">
      <c r="A757" s="141">
        <v>2110108</v>
      </c>
      <c r="B757" s="141" t="s">
        <v>664</v>
      </c>
      <c r="C757" s="143">
        <v>0</v>
      </c>
    </row>
    <row r="758" s="221" customFormat="1" customHeight="1" spans="1:3">
      <c r="A758" s="141">
        <v>2110199</v>
      </c>
      <c r="B758" s="141" t="s">
        <v>665</v>
      </c>
      <c r="C758" s="143">
        <v>0</v>
      </c>
    </row>
    <row r="759" s="221" customFormat="1" customHeight="1" spans="1:3">
      <c r="A759" s="141">
        <v>21102</v>
      </c>
      <c r="B759" s="139" t="s">
        <v>666</v>
      </c>
      <c r="C759" s="143">
        <f>SUM(C760:C762)</f>
        <v>0</v>
      </c>
    </row>
    <row r="760" s="221" customFormat="1" customHeight="1" spans="1:3">
      <c r="A760" s="141">
        <v>2110203</v>
      </c>
      <c r="B760" s="141" t="s">
        <v>667</v>
      </c>
      <c r="C760" s="143">
        <v>0</v>
      </c>
    </row>
    <row r="761" s="221" customFormat="1" customHeight="1" spans="1:3">
      <c r="A761" s="141">
        <v>2110204</v>
      </c>
      <c r="B761" s="141" t="s">
        <v>668</v>
      </c>
      <c r="C761" s="143">
        <v>0</v>
      </c>
    </row>
    <row r="762" s="221" customFormat="1" customHeight="1" spans="1:3">
      <c r="A762" s="141">
        <v>2110299</v>
      </c>
      <c r="B762" s="141" t="s">
        <v>669</v>
      </c>
      <c r="C762" s="143">
        <v>0</v>
      </c>
    </row>
    <row r="763" s="221" customFormat="1" customHeight="1" spans="1:3">
      <c r="A763" s="141">
        <v>21103</v>
      </c>
      <c r="B763" s="139" t="s">
        <v>670</v>
      </c>
      <c r="C763" s="143">
        <f>SUM(C764:C771)</f>
        <v>11012</v>
      </c>
    </row>
    <row r="764" s="221" customFormat="1" customHeight="1" spans="1:3">
      <c r="A764" s="141">
        <v>2110301</v>
      </c>
      <c r="B764" s="141" t="s">
        <v>671</v>
      </c>
      <c r="C764" s="143">
        <v>0</v>
      </c>
    </row>
    <row r="765" s="221" customFormat="1" customHeight="1" spans="1:3">
      <c r="A765" s="141">
        <v>2110302</v>
      </c>
      <c r="B765" s="141" t="s">
        <v>672</v>
      </c>
      <c r="C765" s="143">
        <v>8929</v>
      </c>
    </row>
    <row r="766" s="221" customFormat="1" customHeight="1" spans="1:3">
      <c r="A766" s="141">
        <v>2110303</v>
      </c>
      <c r="B766" s="141" t="s">
        <v>673</v>
      </c>
      <c r="C766" s="143">
        <v>0</v>
      </c>
    </row>
    <row r="767" s="221" customFormat="1" customHeight="1" spans="1:3">
      <c r="A767" s="141">
        <v>2110304</v>
      </c>
      <c r="B767" s="141" t="s">
        <v>674</v>
      </c>
      <c r="C767" s="143">
        <v>70</v>
      </c>
    </row>
    <row r="768" s="221" customFormat="1" customHeight="1" spans="1:3">
      <c r="A768" s="141">
        <v>2110305</v>
      </c>
      <c r="B768" s="141" t="s">
        <v>675</v>
      </c>
      <c r="C768" s="143">
        <v>0</v>
      </c>
    </row>
    <row r="769" s="221" customFormat="1" customHeight="1" spans="1:3">
      <c r="A769" s="141">
        <v>2110306</v>
      </c>
      <c r="B769" s="141" t="s">
        <v>676</v>
      </c>
      <c r="C769" s="143">
        <v>0</v>
      </c>
    </row>
    <row r="770" s="221" customFormat="1" customHeight="1" spans="1:3">
      <c r="A770" s="141">
        <v>2110307</v>
      </c>
      <c r="B770" s="141" t="s">
        <v>677</v>
      </c>
      <c r="C770" s="143">
        <v>0</v>
      </c>
    </row>
    <row r="771" s="221" customFormat="1" customHeight="1" spans="1:3">
      <c r="A771" s="141">
        <v>2110399</v>
      </c>
      <c r="B771" s="141" t="s">
        <v>678</v>
      </c>
      <c r="C771" s="143">
        <v>2013</v>
      </c>
    </row>
    <row r="772" s="221" customFormat="1" customHeight="1" spans="1:3">
      <c r="A772" s="141">
        <v>21104</v>
      </c>
      <c r="B772" s="139" t="s">
        <v>679</v>
      </c>
      <c r="C772" s="143">
        <f>SUM(C773:C778)</f>
        <v>584</v>
      </c>
    </row>
    <row r="773" s="221" customFormat="1" customHeight="1" spans="1:3">
      <c r="A773" s="141">
        <v>2110401</v>
      </c>
      <c r="B773" s="141" t="s">
        <v>680</v>
      </c>
      <c r="C773" s="143">
        <v>35</v>
      </c>
    </row>
    <row r="774" s="221" customFormat="1" customHeight="1" spans="1:3">
      <c r="A774" s="141">
        <v>2110402</v>
      </c>
      <c r="B774" s="141" t="s">
        <v>681</v>
      </c>
      <c r="C774" s="143">
        <v>446</v>
      </c>
    </row>
    <row r="775" s="221" customFormat="1" customHeight="1" spans="1:3">
      <c r="A775" s="141">
        <v>2110404</v>
      </c>
      <c r="B775" s="141" t="s">
        <v>682</v>
      </c>
      <c r="C775" s="143">
        <v>0</v>
      </c>
    </row>
    <row r="776" s="221" customFormat="1" customHeight="1" spans="1:3">
      <c r="A776" s="141">
        <v>2110405</v>
      </c>
      <c r="B776" s="141" t="s">
        <v>683</v>
      </c>
      <c r="C776" s="143">
        <v>19</v>
      </c>
    </row>
    <row r="777" s="221" customFormat="1" customHeight="1" spans="1:3">
      <c r="A777" s="141">
        <v>2110406</v>
      </c>
      <c r="B777" s="141" t="s">
        <v>684</v>
      </c>
      <c r="C777" s="143">
        <v>45</v>
      </c>
    </row>
    <row r="778" s="221" customFormat="1" customHeight="1" spans="1:3">
      <c r="A778" s="141">
        <v>2110499</v>
      </c>
      <c r="B778" s="141" t="s">
        <v>685</v>
      </c>
      <c r="C778" s="143">
        <v>39</v>
      </c>
    </row>
    <row r="779" s="221" customFormat="1" customHeight="1" spans="1:3">
      <c r="A779" s="141">
        <v>21105</v>
      </c>
      <c r="B779" s="139" t="s">
        <v>686</v>
      </c>
      <c r="C779" s="143">
        <f>SUM(C780:C785)</f>
        <v>161</v>
      </c>
    </row>
    <row r="780" s="221" customFormat="1" customHeight="1" spans="1:3">
      <c r="A780" s="141">
        <v>2110501</v>
      </c>
      <c r="B780" s="141" t="s">
        <v>687</v>
      </c>
      <c r="C780" s="143">
        <v>43</v>
      </c>
    </row>
    <row r="781" s="221" customFormat="1" customHeight="1" spans="1:3">
      <c r="A781" s="141">
        <v>2110502</v>
      </c>
      <c r="B781" s="141" t="s">
        <v>688</v>
      </c>
      <c r="C781" s="143">
        <v>0</v>
      </c>
    </row>
    <row r="782" s="221" customFormat="1" customHeight="1" spans="1:3">
      <c r="A782" s="141">
        <v>2110503</v>
      </c>
      <c r="B782" s="141" t="s">
        <v>689</v>
      </c>
      <c r="C782" s="143">
        <v>0</v>
      </c>
    </row>
    <row r="783" s="221" customFormat="1" customHeight="1" spans="1:3">
      <c r="A783" s="141">
        <v>2110506</v>
      </c>
      <c r="B783" s="141" t="s">
        <v>690</v>
      </c>
      <c r="C783" s="143">
        <v>0</v>
      </c>
    </row>
    <row r="784" s="221" customFormat="1" customHeight="1" spans="1:3">
      <c r="A784" s="141">
        <v>2110507</v>
      </c>
      <c r="B784" s="141" t="s">
        <v>691</v>
      </c>
      <c r="C784" s="143">
        <v>118</v>
      </c>
    </row>
    <row r="785" s="221" customFormat="1" customHeight="1" spans="1:3">
      <c r="A785" s="141">
        <v>2110599</v>
      </c>
      <c r="B785" s="141" t="s">
        <v>692</v>
      </c>
      <c r="C785" s="143">
        <v>0</v>
      </c>
    </row>
    <row r="786" s="221" customFormat="1" customHeight="1" spans="1:3">
      <c r="A786" s="141">
        <v>21106</v>
      </c>
      <c r="B786" s="139" t="s">
        <v>693</v>
      </c>
      <c r="C786" s="143">
        <f>SUM(C787:C791)</f>
        <v>0</v>
      </c>
    </row>
    <row r="787" s="221" customFormat="1" customHeight="1" spans="1:3">
      <c r="A787" s="141">
        <v>2110602</v>
      </c>
      <c r="B787" s="141" t="s">
        <v>694</v>
      </c>
      <c r="C787" s="143">
        <v>0</v>
      </c>
    </row>
    <row r="788" s="221" customFormat="1" customHeight="1" spans="1:3">
      <c r="A788" s="141">
        <v>2110603</v>
      </c>
      <c r="B788" s="141" t="s">
        <v>695</v>
      </c>
      <c r="C788" s="143">
        <v>0</v>
      </c>
    </row>
    <row r="789" s="221" customFormat="1" customHeight="1" spans="1:3">
      <c r="A789" s="141">
        <v>2110604</v>
      </c>
      <c r="B789" s="141" t="s">
        <v>696</v>
      </c>
      <c r="C789" s="143">
        <v>0</v>
      </c>
    </row>
    <row r="790" s="221" customFormat="1" customHeight="1" spans="1:3">
      <c r="A790" s="141">
        <v>2110605</v>
      </c>
      <c r="B790" s="141" t="s">
        <v>697</v>
      </c>
      <c r="C790" s="143">
        <v>0</v>
      </c>
    </row>
    <row r="791" s="221" customFormat="1" customHeight="1" spans="1:3">
      <c r="A791" s="141">
        <v>2110699</v>
      </c>
      <c r="B791" s="141" t="s">
        <v>698</v>
      </c>
      <c r="C791" s="143">
        <v>0</v>
      </c>
    </row>
    <row r="792" s="221" customFormat="1" customHeight="1" spans="1:3">
      <c r="A792" s="141">
        <v>21107</v>
      </c>
      <c r="B792" s="139" t="s">
        <v>699</v>
      </c>
      <c r="C792" s="143">
        <f>SUM(C793:C794)</f>
        <v>0</v>
      </c>
    </row>
    <row r="793" s="221" customFormat="1" customHeight="1" spans="1:3">
      <c r="A793" s="141">
        <v>2110704</v>
      </c>
      <c r="B793" s="141" t="s">
        <v>700</v>
      </c>
      <c r="C793" s="143">
        <v>0</v>
      </c>
    </row>
    <row r="794" s="221" customFormat="1" customHeight="1" spans="1:3">
      <c r="A794" s="141">
        <v>2110799</v>
      </c>
      <c r="B794" s="141" t="s">
        <v>701</v>
      </c>
      <c r="C794" s="143">
        <v>0</v>
      </c>
    </row>
    <row r="795" s="221" customFormat="1" customHeight="1" spans="1:3">
      <c r="A795" s="141">
        <v>21108</v>
      </c>
      <c r="B795" s="139" t="s">
        <v>702</v>
      </c>
      <c r="C795" s="143">
        <f>SUM(C796:C797)</f>
        <v>0</v>
      </c>
    </row>
    <row r="796" s="221" customFormat="1" customHeight="1" spans="1:3">
      <c r="A796" s="141">
        <v>2110804</v>
      </c>
      <c r="B796" s="141" t="s">
        <v>703</v>
      </c>
      <c r="C796" s="143">
        <v>0</v>
      </c>
    </row>
    <row r="797" s="221" customFormat="1" customHeight="1" spans="1:3">
      <c r="A797" s="141">
        <v>2110899</v>
      </c>
      <c r="B797" s="141" t="s">
        <v>704</v>
      </c>
      <c r="C797" s="143">
        <v>0</v>
      </c>
    </row>
    <row r="798" s="221" customFormat="1" customHeight="1" spans="1:3">
      <c r="A798" s="141">
        <v>21109</v>
      </c>
      <c r="B798" s="139" t="s">
        <v>705</v>
      </c>
      <c r="C798" s="143">
        <f>C799</f>
        <v>0</v>
      </c>
    </row>
    <row r="799" s="221" customFormat="1" customHeight="1" spans="1:3">
      <c r="A799" s="141">
        <v>2110901</v>
      </c>
      <c r="B799" s="141" t="s">
        <v>706</v>
      </c>
      <c r="C799" s="143">
        <v>0</v>
      </c>
    </row>
    <row r="800" s="221" customFormat="1" customHeight="1" spans="1:3">
      <c r="A800" s="141">
        <v>21110</v>
      </c>
      <c r="B800" s="139" t="s">
        <v>707</v>
      </c>
      <c r="C800" s="143">
        <f>C801</f>
        <v>0</v>
      </c>
    </row>
    <row r="801" s="221" customFormat="1" customHeight="1" spans="1:3">
      <c r="A801" s="141">
        <v>2111001</v>
      </c>
      <c r="B801" s="141" t="s">
        <v>708</v>
      </c>
      <c r="C801" s="143">
        <v>0</v>
      </c>
    </row>
    <row r="802" s="221" customFormat="1" customHeight="1" spans="1:3">
      <c r="A802" s="141">
        <v>21111</v>
      </c>
      <c r="B802" s="139" t="s">
        <v>709</v>
      </c>
      <c r="C802" s="143">
        <f>SUM(C803:C807)</f>
        <v>0</v>
      </c>
    </row>
    <row r="803" s="221" customFormat="1" customHeight="1" spans="1:3">
      <c r="A803" s="141">
        <v>2111101</v>
      </c>
      <c r="B803" s="141" t="s">
        <v>710</v>
      </c>
      <c r="C803" s="143">
        <v>0</v>
      </c>
    </row>
    <row r="804" s="221" customFormat="1" customHeight="1" spans="1:3">
      <c r="A804" s="141">
        <v>2111102</v>
      </c>
      <c r="B804" s="141" t="s">
        <v>711</v>
      </c>
      <c r="C804" s="143">
        <v>0</v>
      </c>
    </row>
    <row r="805" s="221" customFormat="1" customHeight="1" spans="1:3">
      <c r="A805" s="141">
        <v>2111103</v>
      </c>
      <c r="B805" s="141" t="s">
        <v>712</v>
      </c>
      <c r="C805" s="143">
        <v>0</v>
      </c>
    </row>
    <row r="806" s="221" customFormat="1" customHeight="1" spans="1:3">
      <c r="A806" s="141">
        <v>2111104</v>
      </c>
      <c r="B806" s="141" t="s">
        <v>713</v>
      </c>
      <c r="C806" s="143">
        <v>0</v>
      </c>
    </row>
    <row r="807" s="221" customFormat="1" customHeight="1" spans="1:3">
      <c r="A807" s="141">
        <v>2111199</v>
      </c>
      <c r="B807" s="141" t="s">
        <v>714</v>
      </c>
      <c r="C807" s="143">
        <v>0</v>
      </c>
    </row>
    <row r="808" s="221" customFormat="1" customHeight="1" spans="1:3">
      <c r="A808" s="141">
        <v>21112</v>
      </c>
      <c r="B808" s="139" t="s">
        <v>715</v>
      </c>
      <c r="C808" s="143">
        <f>C809</f>
        <v>0</v>
      </c>
    </row>
    <row r="809" s="221" customFormat="1" customHeight="1" spans="1:3">
      <c r="A809" s="141">
        <v>2111201</v>
      </c>
      <c r="B809" s="141" t="s">
        <v>716</v>
      </c>
      <c r="C809" s="143">
        <v>0</v>
      </c>
    </row>
    <row r="810" s="221" customFormat="1" customHeight="1" spans="1:3">
      <c r="A810" s="141">
        <v>21113</v>
      </c>
      <c r="B810" s="139" t="s">
        <v>717</v>
      </c>
      <c r="C810" s="143">
        <f>C811</f>
        <v>0</v>
      </c>
    </row>
    <row r="811" s="221" customFormat="1" customHeight="1" spans="1:3">
      <c r="A811" s="141">
        <v>2111301</v>
      </c>
      <c r="B811" s="141" t="s">
        <v>718</v>
      </c>
      <c r="C811" s="143">
        <v>0</v>
      </c>
    </row>
    <row r="812" s="221" customFormat="1" customHeight="1" spans="1:3">
      <c r="A812" s="141">
        <v>21114</v>
      </c>
      <c r="B812" s="139" t="s">
        <v>719</v>
      </c>
      <c r="C812" s="143">
        <f>SUM(C813:C822)</f>
        <v>0</v>
      </c>
    </row>
    <row r="813" s="221" customFormat="1" customHeight="1" spans="1:3">
      <c r="A813" s="141">
        <v>2111401</v>
      </c>
      <c r="B813" s="141" t="s">
        <v>116</v>
      </c>
      <c r="C813" s="143">
        <v>0</v>
      </c>
    </row>
    <row r="814" s="221" customFormat="1" customHeight="1" spans="1:3">
      <c r="A814" s="141">
        <v>2111402</v>
      </c>
      <c r="B814" s="141" t="s">
        <v>117</v>
      </c>
      <c r="C814" s="143">
        <v>0</v>
      </c>
    </row>
    <row r="815" s="221" customFormat="1" customHeight="1" spans="1:3">
      <c r="A815" s="141">
        <v>2111403</v>
      </c>
      <c r="B815" s="141" t="s">
        <v>118</v>
      </c>
      <c r="C815" s="143">
        <v>0</v>
      </c>
    </row>
    <row r="816" s="221" customFormat="1" customHeight="1" spans="1:3">
      <c r="A816" s="141">
        <v>2111406</v>
      </c>
      <c r="B816" s="141" t="s">
        <v>720</v>
      </c>
      <c r="C816" s="143">
        <v>0</v>
      </c>
    </row>
    <row r="817" s="221" customFormat="1" customHeight="1" spans="1:3">
      <c r="A817" s="141">
        <v>2111407</v>
      </c>
      <c r="B817" s="141" t="s">
        <v>721</v>
      </c>
      <c r="C817" s="143">
        <v>0</v>
      </c>
    </row>
    <row r="818" s="221" customFormat="1" customHeight="1" spans="1:3">
      <c r="A818" s="141">
        <v>2111408</v>
      </c>
      <c r="B818" s="141" t="s">
        <v>722</v>
      </c>
      <c r="C818" s="143">
        <v>0</v>
      </c>
    </row>
    <row r="819" s="221" customFormat="1" customHeight="1" spans="1:3">
      <c r="A819" s="141">
        <v>2111411</v>
      </c>
      <c r="B819" s="141" t="s">
        <v>157</v>
      </c>
      <c r="C819" s="143">
        <v>0</v>
      </c>
    </row>
    <row r="820" s="221" customFormat="1" customHeight="1" spans="1:3">
      <c r="A820" s="141">
        <v>2111413</v>
      </c>
      <c r="B820" s="141" t="s">
        <v>723</v>
      </c>
      <c r="C820" s="143">
        <v>0</v>
      </c>
    </row>
    <row r="821" s="221" customFormat="1" customHeight="1" spans="1:3">
      <c r="A821" s="141">
        <v>2111450</v>
      </c>
      <c r="B821" s="141" t="s">
        <v>125</v>
      </c>
      <c r="C821" s="143">
        <v>0</v>
      </c>
    </row>
    <row r="822" s="221" customFormat="1" customHeight="1" spans="1:3">
      <c r="A822" s="141">
        <v>2111499</v>
      </c>
      <c r="B822" s="141" t="s">
        <v>724</v>
      </c>
      <c r="C822" s="143">
        <v>0</v>
      </c>
    </row>
    <row r="823" s="221" customFormat="1" customHeight="1" spans="1:3">
      <c r="A823" s="141">
        <v>21199</v>
      </c>
      <c r="B823" s="139" t="s">
        <v>725</v>
      </c>
      <c r="C823" s="143">
        <f>C824</f>
        <v>1657</v>
      </c>
    </row>
    <row r="824" s="221" customFormat="1" customHeight="1" spans="1:3">
      <c r="A824" s="141">
        <v>2119999</v>
      </c>
      <c r="B824" s="141" t="s">
        <v>726</v>
      </c>
      <c r="C824" s="143">
        <v>1657</v>
      </c>
    </row>
    <row r="825" s="221" customFormat="1" customHeight="1" spans="1:3">
      <c r="A825" s="141">
        <v>212</v>
      </c>
      <c r="B825" s="139" t="s">
        <v>727</v>
      </c>
      <c r="C825" s="143">
        <f>SUM(C826,C837,C839,C842,C844,C846)</f>
        <v>20292</v>
      </c>
    </row>
    <row r="826" s="221" customFormat="1" customHeight="1" spans="1:3">
      <c r="A826" s="141">
        <v>21201</v>
      </c>
      <c r="B826" s="139" t="s">
        <v>728</v>
      </c>
      <c r="C826" s="143">
        <f>SUM(C827:C836)</f>
        <v>9653</v>
      </c>
    </row>
    <row r="827" s="221" customFormat="1" customHeight="1" spans="1:3">
      <c r="A827" s="141">
        <v>2120101</v>
      </c>
      <c r="B827" s="141" t="s">
        <v>116</v>
      </c>
      <c r="C827" s="143">
        <v>5989</v>
      </c>
    </row>
    <row r="828" s="221" customFormat="1" customHeight="1" spans="1:3">
      <c r="A828" s="141">
        <v>2120102</v>
      </c>
      <c r="B828" s="141" t="s">
        <v>117</v>
      </c>
      <c r="C828" s="143">
        <v>1994</v>
      </c>
    </row>
    <row r="829" s="221" customFormat="1" customHeight="1" spans="1:3">
      <c r="A829" s="141">
        <v>2120103</v>
      </c>
      <c r="B829" s="141" t="s">
        <v>118</v>
      </c>
      <c r="C829" s="143">
        <v>0</v>
      </c>
    </row>
    <row r="830" s="221" customFormat="1" customHeight="1" spans="1:3">
      <c r="A830" s="141">
        <v>2120104</v>
      </c>
      <c r="B830" s="141" t="s">
        <v>729</v>
      </c>
      <c r="C830" s="143">
        <v>332</v>
      </c>
    </row>
    <row r="831" s="221" customFormat="1" customHeight="1" spans="1:3">
      <c r="A831" s="141">
        <v>2120105</v>
      </c>
      <c r="B831" s="141" t="s">
        <v>730</v>
      </c>
      <c r="C831" s="143">
        <v>0</v>
      </c>
    </row>
    <row r="832" s="221" customFormat="1" customHeight="1" spans="1:3">
      <c r="A832" s="141">
        <v>2120106</v>
      </c>
      <c r="B832" s="141" t="s">
        <v>731</v>
      </c>
      <c r="C832" s="143">
        <v>0</v>
      </c>
    </row>
    <row r="833" s="221" customFormat="1" customHeight="1" spans="1:3">
      <c r="A833" s="141">
        <v>2120107</v>
      </c>
      <c r="B833" s="141" t="s">
        <v>732</v>
      </c>
      <c r="C833" s="143">
        <v>0</v>
      </c>
    </row>
    <row r="834" s="221" customFormat="1" customHeight="1" spans="1:3">
      <c r="A834" s="141">
        <v>2120109</v>
      </c>
      <c r="B834" s="141" t="s">
        <v>733</v>
      </c>
      <c r="C834" s="143">
        <v>0</v>
      </c>
    </row>
    <row r="835" s="221" customFormat="1" customHeight="1" spans="1:3">
      <c r="A835" s="141">
        <v>2120110</v>
      </c>
      <c r="B835" s="141" t="s">
        <v>734</v>
      </c>
      <c r="C835" s="143">
        <v>0</v>
      </c>
    </row>
    <row r="836" s="221" customFormat="1" customHeight="1" spans="1:3">
      <c r="A836" s="141">
        <v>2120199</v>
      </c>
      <c r="B836" s="141" t="s">
        <v>735</v>
      </c>
      <c r="C836" s="143">
        <v>1338</v>
      </c>
    </row>
    <row r="837" s="221" customFormat="1" customHeight="1" spans="1:3">
      <c r="A837" s="141">
        <v>21202</v>
      </c>
      <c r="B837" s="139" t="s">
        <v>736</v>
      </c>
      <c r="C837" s="143">
        <f>C838</f>
        <v>23</v>
      </c>
    </row>
    <row r="838" s="221" customFormat="1" customHeight="1" spans="1:3">
      <c r="A838" s="141">
        <v>2120201</v>
      </c>
      <c r="B838" s="141" t="s">
        <v>737</v>
      </c>
      <c r="C838" s="143">
        <v>23</v>
      </c>
    </row>
    <row r="839" s="221" customFormat="1" customHeight="1" spans="1:3">
      <c r="A839" s="141">
        <v>21203</v>
      </c>
      <c r="B839" s="139" t="s">
        <v>738</v>
      </c>
      <c r="C839" s="143">
        <f>SUM(C840:C841)</f>
        <v>3017</v>
      </c>
    </row>
    <row r="840" s="221" customFormat="1" customHeight="1" spans="1:3">
      <c r="A840" s="141">
        <v>2120303</v>
      </c>
      <c r="B840" s="141" t="s">
        <v>739</v>
      </c>
      <c r="C840" s="143">
        <v>35</v>
      </c>
    </row>
    <row r="841" s="221" customFormat="1" customHeight="1" spans="1:3">
      <c r="A841" s="141">
        <v>2120399</v>
      </c>
      <c r="B841" s="141" t="s">
        <v>740</v>
      </c>
      <c r="C841" s="143">
        <v>2982</v>
      </c>
    </row>
    <row r="842" s="221" customFormat="1" customHeight="1" spans="1:3">
      <c r="A842" s="141">
        <v>21205</v>
      </c>
      <c r="B842" s="139" t="s">
        <v>741</v>
      </c>
      <c r="C842" s="143">
        <f t="shared" ref="C842:C846" si="0">C843</f>
        <v>5491</v>
      </c>
    </row>
    <row r="843" s="221" customFormat="1" customHeight="1" spans="1:3">
      <c r="A843" s="141">
        <v>2120501</v>
      </c>
      <c r="B843" s="141" t="s">
        <v>742</v>
      </c>
      <c r="C843" s="143">
        <v>5491</v>
      </c>
    </row>
    <row r="844" s="221" customFormat="1" customHeight="1" spans="1:3">
      <c r="A844" s="141">
        <v>21206</v>
      </c>
      <c r="B844" s="139" t="s">
        <v>743</v>
      </c>
      <c r="C844" s="143">
        <f t="shared" si="0"/>
        <v>327</v>
      </c>
    </row>
    <row r="845" s="221" customFormat="1" customHeight="1" spans="1:3">
      <c r="A845" s="141">
        <v>2120601</v>
      </c>
      <c r="B845" s="141" t="s">
        <v>744</v>
      </c>
      <c r="C845" s="143">
        <v>327</v>
      </c>
    </row>
    <row r="846" s="221" customFormat="1" customHeight="1" spans="1:3">
      <c r="A846" s="141">
        <v>21299</v>
      </c>
      <c r="B846" s="139" t="s">
        <v>745</v>
      </c>
      <c r="C846" s="143">
        <f t="shared" si="0"/>
        <v>1781</v>
      </c>
    </row>
    <row r="847" s="221" customFormat="1" customHeight="1" spans="1:3">
      <c r="A847" s="141">
        <v>2129999</v>
      </c>
      <c r="B847" s="141" t="s">
        <v>746</v>
      </c>
      <c r="C847" s="143">
        <v>1781</v>
      </c>
    </row>
    <row r="848" s="221" customFormat="1" customHeight="1" spans="1:3">
      <c r="A848" s="141">
        <v>213</v>
      </c>
      <c r="B848" s="139" t="s">
        <v>747</v>
      </c>
      <c r="C848" s="143">
        <f>SUM(C849,C875,C897,C925,C936,C943,C949,C952)</f>
        <v>102110</v>
      </c>
    </row>
    <row r="849" s="221" customFormat="1" customHeight="1" spans="1:3">
      <c r="A849" s="141">
        <v>21301</v>
      </c>
      <c r="B849" s="139" t="s">
        <v>748</v>
      </c>
      <c r="C849" s="143">
        <f>SUM(C850:C874)</f>
        <v>47035</v>
      </c>
    </row>
    <row r="850" s="221" customFormat="1" customHeight="1" spans="1:3">
      <c r="A850" s="141">
        <v>2130101</v>
      </c>
      <c r="B850" s="141" t="s">
        <v>116</v>
      </c>
      <c r="C850" s="143">
        <v>5726</v>
      </c>
    </row>
    <row r="851" s="221" customFormat="1" customHeight="1" spans="1:3">
      <c r="A851" s="141">
        <v>2130102</v>
      </c>
      <c r="B851" s="141" t="s">
        <v>117</v>
      </c>
      <c r="C851" s="143">
        <v>397</v>
      </c>
    </row>
    <row r="852" s="221" customFormat="1" customHeight="1" spans="1:3">
      <c r="A852" s="141">
        <v>2130103</v>
      </c>
      <c r="B852" s="141" t="s">
        <v>118</v>
      </c>
      <c r="C852" s="143">
        <v>0</v>
      </c>
    </row>
    <row r="853" s="221" customFormat="1" customHeight="1" spans="1:3">
      <c r="A853" s="141">
        <v>2130104</v>
      </c>
      <c r="B853" s="141" t="s">
        <v>125</v>
      </c>
      <c r="C853" s="143">
        <v>5</v>
      </c>
    </row>
    <row r="854" s="221" customFormat="1" customHeight="1" spans="1:3">
      <c r="A854" s="141">
        <v>2130105</v>
      </c>
      <c r="B854" s="141" t="s">
        <v>749</v>
      </c>
      <c r="C854" s="143">
        <v>7</v>
      </c>
    </row>
    <row r="855" s="221" customFormat="1" customHeight="1" spans="1:3">
      <c r="A855" s="141">
        <v>2130106</v>
      </c>
      <c r="B855" s="141" t="s">
        <v>750</v>
      </c>
      <c r="C855" s="143">
        <v>379</v>
      </c>
    </row>
    <row r="856" s="221" customFormat="1" customHeight="1" spans="1:3">
      <c r="A856" s="141">
        <v>2130108</v>
      </c>
      <c r="B856" s="141" t="s">
        <v>751</v>
      </c>
      <c r="C856" s="143">
        <v>1043</v>
      </c>
    </row>
    <row r="857" s="221" customFormat="1" customHeight="1" spans="1:3">
      <c r="A857" s="141">
        <v>2130109</v>
      </c>
      <c r="B857" s="141" t="s">
        <v>752</v>
      </c>
      <c r="C857" s="143">
        <v>79</v>
      </c>
    </row>
    <row r="858" s="221" customFormat="1" customHeight="1" spans="1:3">
      <c r="A858" s="141">
        <v>2130110</v>
      </c>
      <c r="B858" s="141" t="s">
        <v>753</v>
      </c>
      <c r="C858" s="143">
        <v>99</v>
      </c>
    </row>
    <row r="859" s="221" customFormat="1" customHeight="1" spans="1:3">
      <c r="A859" s="141">
        <v>2130111</v>
      </c>
      <c r="B859" s="141" t="s">
        <v>754</v>
      </c>
      <c r="C859" s="143">
        <v>19</v>
      </c>
    </row>
    <row r="860" s="221" customFormat="1" customHeight="1" spans="1:3">
      <c r="A860" s="141">
        <v>2130112</v>
      </c>
      <c r="B860" s="141" t="s">
        <v>755</v>
      </c>
      <c r="C860" s="143">
        <v>0</v>
      </c>
    </row>
    <row r="861" s="221" customFormat="1" customHeight="1" spans="1:3">
      <c r="A861" s="141">
        <v>2130114</v>
      </c>
      <c r="B861" s="141" t="s">
        <v>756</v>
      </c>
      <c r="C861" s="143">
        <v>0</v>
      </c>
    </row>
    <row r="862" s="221" customFormat="1" customHeight="1" spans="1:3">
      <c r="A862" s="141">
        <v>2130119</v>
      </c>
      <c r="B862" s="141" t="s">
        <v>757</v>
      </c>
      <c r="C862" s="143">
        <v>564</v>
      </c>
    </row>
    <row r="863" s="221" customFormat="1" customHeight="1" spans="1:3">
      <c r="A863" s="141">
        <v>2130120</v>
      </c>
      <c r="B863" s="141" t="s">
        <v>758</v>
      </c>
      <c r="C863" s="143">
        <v>0</v>
      </c>
    </row>
    <row r="864" s="221" customFormat="1" customHeight="1" spans="1:3">
      <c r="A864" s="141">
        <v>2130121</v>
      </c>
      <c r="B864" s="141" t="s">
        <v>759</v>
      </c>
      <c r="C864" s="143">
        <v>1939</v>
      </c>
    </row>
    <row r="865" s="221" customFormat="1" customHeight="1" spans="1:3">
      <c r="A865" s="141">
        <v>2130122</v>
      </c>
      <c r="B865" s="141" t="s">
        <v>760</v>
      </c>
      <c r="C865" s="143">
        <v>21310</v>
      </c>
    </row>
    <row r="866" s="221" customFormat="1" customHeight="1" spans="1:3">
      <c r="A866" s="141">
        <v>2130124</v>
      </c>
      <c r="B866" s="141" t="s">
        <v>761</v>
      </c>
      <c r="C866" s="143">
        <v>160</v>
      </c>
    </row>
    <row r="867" s="221" customFormat="1" customHeight="1" spans="1:3">
      <c r="A867" s="141">
        <v>2130125</v>
      </c>
      <c r="B867" s="141" t="s">
        <v>762</v>
      </c>
      <c r="C867" s="143">
        <v>33</v>
      </c>
    </row>
    <row r="868" s="221" customFormat="1" customHeight="1" spans="1:3">
      <c r="A868" s="141">
        <v>2130126</v>
      </c>
      <c r="B868" s="141" t="s">
        <v>763</v>
      </c>
      <c r="C868" s="143">
        <v>1494</v>
      </c>
    </row>
    <row r="869" s="221" customFormat="1" customHeight="1" spans="1:3">
      <c r="A869" s="141">
        <v>2130135</v>
      </c>
      <c r="B869" s="141" t="s">
        <v>764</v>
      </c>
      <c r="C869" s="143">
        <v>305</v>
      </c>
    </row>
    <row r="870" s="221" customFormat="1" customHeight="1" spans="1:3">
      <c r="A870" s="141">
        <v>2130142</v>
      </c>
      <c r="B870" s="141" t="s">
        <v>765</v>
      </c>
      <c r="C870" s="143">
        <v>0</v>
      </c>
    </row>
    <row r="871" s="221" customFormat="1" customHeight="1" spans="1:3">
      <c r="A871" s="141">
        <v>2130148</v>
      </c>
      <c r="B871" s="141" t="s">
        <v>766</v>
      </c>
      <c r="C871" s="143">
        <v>48</v>
      </c>
    </row>
    <row r="872" s="221" customFormat="1" customHeight="1" spans="1:3">
      <c r="A872" s="141">
        <v>2130152</v>
      </c>
      <c r="B872" s="141" t="s">
        <v>767</v>
      </c>
      <c r="C872" s="143">
        <v>44</v>
      </c>
    </row>
    <row r="873" s="221" customFormat="1" customHeight="1" spans="1:3">
      <c r="A873" s="141">
        <v>2130153</v>
      </c>
      <c r="B873" s="141" t="s">
        <v>768</v>
      </c>
      <c r="C873" s="143">
        <v>5544</v>
      </c>
    </row>
    <row r="874" s="221" customFormat="1" customHeight="1" spans="1:3">
      <c r="A874" s="141">
        <v>2130199</v>
      </c>
      <c r="B874" s="141" t="s">
        <v>769</v>
      </c>
      <c r="C874" s="143">
        <v>7840</v>
      </c>
    </row>
    <row r="875" s="221" customFormat="1" customHeight="1" spans="1:3">
      <c r="A875" s="141">
        <v>21302</v>
      </c>
      <c r="B875" s="139" t="s">
        <v>770</v>
      </c>
      <c r="C875" s="143">
        <f>SUM(C876:C896)</f>
        <v>7875</v>
      </c>
    </row>
    <row r="876" s="221" customFormat="1" customHeight="1" spans="1:3">
      <c r="A876" s="141">
        <v>2130201</v>
      </c>
      <c r="B876" s="141" t="s">
        <v>116</v>
      </c>
      <c r="C876" s="143">
        <v>2715</v>
      </c>
    </row>
    <row r="877" s="221" customFormat="1" customHeight="1" spans="1:3">
      <c r="A877" s="141">
        <v>2130202</v>
      </c>
      <c r="B877" s="141" t="s">
        <v>117</v>
      </c>
      <c r="C877" s="143">
        <v>245</v>
      </c>
    </row>
    <row r="878" s="221" customFormat="1" customHeight="1" spans="1:3">
      <c r="A878" s="141">
        <v>2130203</v>
      </c>
      <c r="B878" s="141" t="s">
        <v>118</v>
      </c>
      <c r="C878" s="143">
        <v>0</v>
      </c>
    </row>
    <row r="879" s="221" customFormat="1" customHeight="1" spans="1:3">
      <c r="A879" s="141">
        <v>2130204</v>
      </c>
      <c r="B879" s="141" t="s">
        <v>771</v>
      </c>
      <c r="C879" s="143">
        <v>0</v>
      </c>
    </row>
    <row r="880" s="221" customFormat="1" customHeight="1" spans="1:3">
      <c r="A880" s="141">
        <v>2130205</v>
      </c>
      <c r="B880" s="141" t="s">
        <v>772</v>
      </c>
      <c r="C880" s="143">
        <v>587</v>
      </c>
    </row>
    <row r="881" s="221" customFormat="1" customHeight="1" spans="1:3">
      <c r="A881" s="141">
        <v>2130206</v>
      </c>
      <c r="B881" s="141" t="s">
        <v>773</v>
      </c>
      <c r="C881" s="143">
        <v>0</v>
      </c>
    </row>
    <row r="882" s="221" customFormat="1" customHeight="1" spans="1:3">
      <c r="A882" s="141">
        <v>2130207</v>
      </c>
      <c r="B882" s="141" t="s">
        <v>774</v>
      </c>
      <c r="C882" s="143">
        <v>536</v>
      </c>
    </row>
    <row r="883" s="221" customFormat="1" customHeight="1" spans="1:3">
      <c r="A883" s="141">
        <v>2130209</v>
      </c>
      <c r="B883" s="141" t="s">
        <v>775</v>
      </c>
      <c r="C883" s="143">
        <v>1439</v>
      </c>
    </row>
    <row r="884" s="221" customFormat="1" customHeight="1" spans="1:3">
      <c r="A884" s="141">
        <v>2130211</v>
      </c>
      <c r="B884" s="141" t="s">
        <v>776</v>
      </c>
      <c r="C884" s="143">
        <v>75</v>
      </c>
    </row>
    <row r="885" s="221" customFormat="1" customHeight="1" spans="1:3">
      <c r="A885" s="141">
        <v>2130212</v>
      </c>
      <c r="B885" s="141" t="s">
        <v>777</v>
      </c>
      <c r="C885" s="143">
        <v>14</v>
      </c>
    </row>
    <row r="886" s="221" customFormat="1" customHeight="1" spans="1:3">
      <c r="A886" s="141">
        <v>2130213</v>
      </c>
      <c r="B886" s="141" t="s">
        <v>778</v>
      </c>
      <c r="C886" s="143">
        <v>0</v>
      </c>
    </row>
    <row r="887" s="221" customFormat="1" customHeight="1" spans="1:3">
      <c r="A887" s="141">
        <v>2130217</v>
      </c>
      <c r="B887" s="141" t="s">
        <v>779</v>
      </c>
      <c r="C887" s="143">
        <v>0</v>
      </c>
    </row>
    <row r="888" s="221" customFormat="1" customHeight="1" spans="1:3">
      <c r="A888" s="141">
        <v>2130220</v>
      </c>
      <c r="B888" s="141" t="s">
        <v>780</v>
      </c>
      <c r="C888" s="143">
        <v>5</v>
      </c>
    </row>
    <row r="889" s="221" customFormat="1" customHeight="1" spans="1:3">
      <c r="A889" s="141">
        <v>2130221</v>
      </c>
      <c r="B889" s="141" t="s">
        <v>781</v>
      </c>
      <c r="C889" s="143">
        <v>116</v>
      </c>
    </row>
    <row r="890" s="221" customFormat="1" customHeight="1" spans="1:3">
      <c r="A890" s="141">
        <v>2130223</v>
      </c>
      <c r="B890" s="141" t="s">
        <v>782</v>
      </c>
      <c r="C890" s="143">
        <v>0</v>
      </c>
    </row>
    <row r="891" s="221" customFormat="1" customHeight="1" spans="1:3">
      <c r="A891" s="141">
        <v>2130226</v>
      </c>
      <c r="B891" s="141" t="s">
        <v>783</v>
      </c>
      <c r="C891" s="143">
        <v>0</v>
      </c>
    </row>
    <row r="892" s="221" customFormat="1" customHeight="1" spans="1:3">
      <c r="A892" s="141">
        <v>2130227</v>
      </c>
      <c r="B892" s="141" t="s">
        <v>784</v>
      </c>
      <c r="C892" s="143">
        <v>342</v>
      </c>
    </row>
    <row r="893" s="221" customFormat="1" ht="17.25" customHeight="1" spans="1:3">
      <c r="A893" s="141">
        <v>2130234</v>
      </c>
      <c r="B893" s="141" t="s">
        <v>785</v>
      </c>
      <c r="C893" s="143">
        <v>732</v>
      </c>
    </row>
    <row r="894" s="221" customFormat="1" customHeight="1" spans="1:3">
      <c r="A894" s="141">
        <v>2130236</v>
      </c>
      <c r="B894" s="141" t="s">
        <v>786</v>
      </c>
      <c r="C894" s="143">
        <v>0</v>
      </c>
    </row>
    <row r="895" s="221" customFormat="1" customHeight="1" spans="1:3">
      <c r="A895" s="141">
        <v>2130237</v>
      </c>
      <c r="B895" s="141" t="s">
        <v>755</v>
      </c>
      <c r="C895" s="143">
        <v>0</v>
      </c>
    </row>
    <row r="896" s="221" customFormat="1" customHeight="1" spans="1:3">
      <c r="A896" s="141">
        <v>2130299</v>
      </c>
      <c r="B896" s="141" t="s">
        <v>787</v>
      </c>
      <c r="C896" s="143">
        <v>1069</v>
      </c>
    </row>
    <row r="897" s="221" customFormat="1" customHeight="1" spans="1:3">
      <c r="A897" s="141">
        <v>21303</v>
      </c>
      <c r="B897" s="139" t="s">
        <v>788</v>
      </c>
      <c r="C897" s="143">
        <f>SUM(C898:C924)</f>
        <v>19363</v>
      </c>
    </row>
    <row r="898" s="221" customFormat="1" customHeight="1" spans="1:3">
      <c r="A898" s="141">
        <v>2130301</v>
      </c>
      <c r="B898" s="141" t="s">
        <v>116</v>
      </c>
      <c r="C898" s="143">
        <v>3026</v>
      </c>
    </row>
    <row r="899" s="221" customFormat="1" customHeight="1" spans="1:3">
      <c r="A899" s="141">
        <v>2130302</v>
      </c>
      <c r="B899" s="141" t="s">
        <v>117</v>
      </c>
      <c r="C899" s="143">
        <v>372</v>
      </c>
    </row>
    <row r="900" s="221" customFormat="1" customHeight="1" spans="1:3">
      <c r="A900" s="141">
        <v>2130303</v>
      </c>
      <c r="B900" s="141" t="s">
        <v>118</v>
      </c>
      <c r="C900" s="143">
        <v>0</v>
      </c>
    </row>
    <row r="901" s="221" customFormat="1" customHeight="1" spans="1:3">
      <c r="A901" s="141">
        <v>2130304</v>
      </c>
      <c r="B901" s="141" t="s">
        <v>789</v>
      </c>
      <c r="C901" s="143">
        <v>0</v>
      </c>
    </row>
    <row r="902" s="221" customFormat="1" customHeight="1" spans="1:3">
      <c r="A902" s="141">
        <v>2130305</v>
      </c>
      <c r="B902" s="141" t="s">
        <v>790</v>
      </c>
      <c r="C902" s="143">
        <v>9377</v>
      </c>
    </row>
    <row r="903" s="221" customFormat="1" customHeight="1" spans="1:3">
      <c r="A903" s="141">
        <v>2130306</v>
      </c>
      <c r="B903" s="141" t="s">
        <v>791</v>
      </c>
      <c r="C903" s="143">
        <v>1659</v>
      </c>
    </row>
    <row r="904" s="221" customFormat="1" customHeight="1" spans="1:3">
      <c r="A904" s="141">
        <v>2130307</v>
      </c>
      <c r="B904" s="141" t="s">
        <v>792</v>
      </c>
      <c r="C904" s="143">
        <v>0</v>
      </c>
    </row>
    <row r="905" s="221" customFormat="1" customHeight="1" spans="1:3">
      <c r="A905" s="141">
        <v>2130308</v>
      </c>
      <c r="B905" s="141" t="s">
        <v>793</v>
      </c>
      <c r="C905" s="143">
        <v>0</v>
      </c>
    </row>
    <row r="906" s="221" customFormat="1" customHeight="1" spans="1:3">
      <c r="A906" s="141">
        <v>2130309</v>
      </c>
      <c r="B906" s="141" t="s">
        <v>794</v>
      </c>
      <c r="C906" s="143">
        <v>0</v>
      </c>
    </row>
    <row r="907" s="221" customFormat="1" customHeight="1" spans="1:3">
      <c r="A907" s="141">
        <v>2130310</v>
      </c>
      <c r="B907" s="141" t="s">
        <v>795</v>
      </c>
      <c r="C907" s="143">
        <v>195</v>
      </c>
    </row>
    <row r="908" s="221" customFormat="1" customHeight="1" spans="1:3">
      <c r="A908" s="141">
        <v>2130311</v>
      </c>
      <c r="B908" s="141" t="s">
        <v>796</v>
      </c>
      <c r="C908" s="143">
        <v>57</v>
      </c>
    </row>
    <row r="909" s="221" customFormat="1" customHeight="1" spans="1:3">
      <c r="A909" s="141">
        <v>2130312</v>
      </c>
      <c r="B909" s="141" t="s">
        <v>797</v>
      </c>
      <c r="C909" s="143">
        <v>0</v>
      </c>
    </row>
    <row r="910" s="221" customFormat="1" customHeight="1" spans="1:3">
      <c r="A910" s="141">
        <v>2130313</v>
      </c>
      <c r="B910" s="141" t="s">
        <v>798</v>
      </c>
      <c r="C910" s="143">
        <v>34</v>
      </c>
    </row>
    <row r="911" s="221" customFormat="1" customHeight="1" spans="1:3">
      <c r="A911" s="141">
        <v>2130314</v>
      </c>
      <c r="B911" s="141" t="s">
        <v>799</v>
      </c>
      <c r="C911" s="143">
        <v>211</v>
      </c>
    </row>
    <row r="912" s="221" customFormat="1" customHeight="1" spans="1:3">
      <c r="A912" s="141">
        <v>2130315</v>
      </c>
      <c r="B912" s="141" t="s">
        <v>800</v>
      </c>
      <c r="C912" s="143">
        <v>808</v>
      </c>
    </row>
    <row r="913" s="221" customFormat="1" customHeight="1" spans="1:3">
      <c r="A913" s="141">
        <v>2130316</v>
      </c>
      <c r="B913" s="141" t="s">
        <v>801</v>
      </c>
      <c r="C913" s="143">
        <v>1029</v>
      </c>
    </row>
    <row r="914" s="221" customFormat="1" customHeight="1" spans="1:3">
      <c r="A914" s="141">
        <v>2130317</v>
      </c>
      <c r="B914" s="141" t="s">
        <v>802</v>
      </c>
      <c r="C914" s="143">
        <v>0</v>
      </c>
    </row>
    <row r="915" s="221" customFormat="1" customHeight="1" spans="1:3">
      <c r="A915" s="141">
        <v>2130318</v>
      </c>
      <c r="B915" s="141" t="s">
        <v>803</v>
      </c>
      <c r="C915" s="143">
        <v>0</v>
      </c>
    </row>
    <row r="916" s="221" customFormat="1" customHeight="1" spans="1:3">
      <c r="A916" s="141">
        <v>2130319</v>
      </c>
      <c r="B916" s="141" t="s">
        <v>804</v>
      </c>
      <c r="C916" s="143">
        <v>350</v>
      </c>
    </row>
    <row r="917" s="221" customFormat="1" customHeight="1" spans="1:3">
      <c r="A917" s="141">
        <v>2130321</v>
      </c>
      <c r="B917" s="141" t="s">
        <v>805</v>
      </c>
      <c r="C917" s="143">
        <v>688</v>
      </c>
    </row>
    <row r="918" s="221" customFormat="1" customHeight="1" spans="1:3">
      <c r="A918" s="141">
        <v>2130322</v>
      </c>
      <c r="B918" s="141" t="s">
        <v>806</v>
      </c>
      <c r="C918" s="143">
        <v>0</v>
      </c>
    </row>
    <row r="919" s="221" customFormat="1" customHeight="1" spans="1:3">
      <c r="A919" s="141">
        <v>2130333</v>
      </c>
      <c r="B919" s="141" t="s">
        <v>782</v>
      </c>
      <c r="C919" s="143">
        <v>0</v>
      </c>
    </row>
    <row r="920" s="221" customFormat="1" customHeight="1" spans="1:3">
      <c r="A920" s="141">
        <v>2130334</v>
      </c>
      <c r="B920" s="141" t="s">
        <v>807</v>
      </c>
      <c r="C920" s="143">
        <v>0</v>
      </c>
    </row>
    <row r="921" s="221" customFormat="1" customHeight="1" spans="1:3">
      <c r="A921" s="141">
        <v>2130335</v>
      </c>
      <c r="B921" s="141" t="s">
        <v>808</v>
      </c>
      <c r="C921" s="143">
        <v>182</v>
      </c>
    </row>
    <row r="922" s="221" customFormat="1" customHeight="1" spans="1:3">
      <c r="A922" s="141">
        <v>2130336</v>
      </c>
      <c r="B922" s="141" t="s">
        <v>809</v>
      </c>
      <c r="C922" s="143">
        <v>0</v>
      </c>
    </row>
    <row r="923" s="221" customFormat="1" customHeight="1" spans="1:3">
      <c r="A923" s="141">
        <v>2130337</v>
      </c>
      <c r="B923" s="141" t="s">
        <v>810</v>
      </c>
      <c r="C923" s="143">
        <v>0</v>
      </c>
    </row>
    <row r="924" s="221" customFormat="1" customHeight="1" spans="1:3">
      <c r="A924" s="141">
        <v>2130399</v>
      </c>
      <c r="B924" s="141" t="s">
        <v>811</v>
      </c>
      <c r="C924" s="143">
        <v>1375</v>
      </c>
    </row>
    <row r="925" s="221" customFormat="1" customHeight="1" spans="1:3">
      <c r="A925" s="141">
        <v>21305</v>
      </c>
      <c r="B925" s="139" t="s">
        <v>812</v>
      </c>
      <c r="C925" s="143">
        <f>SUM(C926:C935)</f>
        <v>9716</v>
      </c>
    </row>
    <row r="926" s="221" customFormat="1" customHeight="1" spans="1:3">
      <c r="A926" s="141">
        <v>2130501</v>
      </c>
      <c r="B926" s="141" t="s">
        <v>116</v>
      </c>
      <c r="C926" s="143">
        <v>207</v>
      </c>
    </row>
    <row r="927" s="221" customFormat="1" customHeight="1" spans="1:3">
      <c r="A927" s="141">
        <v>2130502</v>
      </c>
      <c r="B927" s="141" t="s">
        <v>117</v>
      </c>
      <c r="C927" s="143">
        <v>201</v>
      </c>
    </row>
    <row r="928" s="221" customFormat="1" customHeight="1" spans="1:3">
      <c r="A928" s="141">
        <v>2130503</v>
      </c>
      <c r="B928" s="141" t="s">
        <v>118</v>
      </c>
      <c r="C928" s="143">
        <v>0</v>
      </c>
    </row>
    <row r="929" s="221" customFormat="1" customHeight="1" spans="1:3">
      <c r="A929" s="141">
        <v>2130504</v>
      </c>
      <c r="B929" s="141" t="s">
        <v>813</v>
      </c>
      <c r="C929" s="143">
        <v>447</v>
      </c>
    </row>
    <row r="930" s="221" customFormat="1" customHeight="1" spans="1:3">
      <c r="A930" s="141">
        <v>2130505</v>
      </c>
      <c r="B930" s="141" t="s">
        <v>814</v>
      </c>
      <c r="C930" s="143">
        <v>0</v>
      </c>
    </row>
    <row r="931" s="221" customFormat="1" customHeight="1" spans="1:3">
      <c r="A931" s="141">
        <v>2130506</v>
      </c>
      <c r="B931" s="141" t="s">
        <v>815</v>
      </c>
      <c r="C931" s="143">
        <v>0</v>
      </c>
    </row>
    <row r="932" s="221" customFormat="1" customHeight="1" spans="1:3">
      <c r="A932" s="141">
        <v>2130507</v>
      </c>
      <c r="B932" s="141" t="s">
        <v>816</v>
      </c>
      <c r="C932" s="143">
        <v>0</v>
      </c>
    </row>
    <row r="933" s="221" customFormat="1" customHeight="1" spans="1:3">
      <c r="A933" s="141">
        <v>2130508</v>
      </c>
      <c r="B933" s="141" t="s">
        <v>817</v>
      </c>
      <c r="C933" s="143">
        <v>0</v>
      </c>
    </row>
    <row r="934" s="221" customFormat="1" customHeight="1" spans="1:3">
      <c r="A934" s="141">
        <v>2130550</v>
      </c>
      <c r="B934" s="141" t="s">
        <v>125</v>
      </c>
      <c r="C934" s="143">
        <v>0</v>
      </c>
    </row>
    <row r="935" s="221" customFormat="1" customHeight="1" spans="1:3">
      <c r="A935" s="141">
        <v>2130599</v>
      </c>
      <c r="B935" s="141" t="s">
        <v>818</v>
      </c>
      <c r="C935" s="143">
        <v>8861</v>
      </c>
    </row>
    <row r="936" s="221" customFormat="1" customHeight="1" spans="1:3">
      <c r="A936" s="141">
        <v>21307</v>
      </c>
      <c r="B936" s="139" t="s">
        <v>819</v>
      </c>
      <c r="C936" s="143">
        <f>SUM(C937:C942)</f>
        <v>12338</v>
      </c>
    </row>
    <row r="937" s="221" customFormat="1" customHeight="1" spans="1:3">
      <c r="A937" s="141">
        <v>2130701</v>
      </c>
      <c r="B937" s="141" t="s">
        <v>820</v>
      </c>
      <c r="C937" s="143">
        <v>1536</v>
      </c>
    </row>
    <row r="938" s="221" customFormat="1" customHeight="1" spans="1:3">
      <c r="A938" s="141">
        <v>2130704</v>
      </c>
      <c r="B938" s="141" t="s">
        <v>821</v>
      </c>
      <c r="C938" s="143">
        <v>0</v>
      </c>
    </row>
    <row r="939" s="221" customFormat="1" customHeight="1" spans="1:3">
      <c r="A939" s="141">
        <v>2130705</v>
      </c>
      <c r="B939" s="141" t="s">
        <v>822</v>
      </c>
      <c r="C939" s="143">
        <v>9123</v>
      </c>
    </row>
    <row r="940" s="221" customFormat="1" customHeight="1" spans="1:3">
      <c r="A940" s="141">
        <v>2130706</v>
      </c>
      <c r="B940" s="141" t="s">
        <v>823</v>
      </c>
      <c r="C940" s="143">
        <v>0</v>
      </c>
    </row>
    <row r="941" s="221" customFormat="1" customHeight="1" spans="1:3">
      <c r="A941" s="141">
        <v>2130707</v>
      </c>
      <c r="B941" s="141" t="s">
        <v>824</v>
      </c>
      <c r="C941" s="143">
        <v>1493</v>
      </c>
    </row>
    <row r="942" s="221" customFormat="1" customHeight="1" spans="1:3">
      <c r="A942" s="141">
        <v>2130799</v>
      </c>
      <c r="B942" s="141" t="s">
        <v>825</v>
      </c>
      <c r="C942" s="143">
        <v>186</v>
      </c>
    </row>
    <row r="943" s="221" customFormat="1" customHeight="1" spans="1:3">
      <c r="A943" s="141">
        <v>21308</v>
      </c>
      <c r="B943" s="139" t="s">
        <v>826</v>
      </c>
      <c r="C943" s="143">
        <f>SUM(C944:C948)</f>
        <v>4393</v>
      </c>
    </row>
    <row r="944" s="221" customFormat="1" customHeight="1" spans="1:3">
      <c r="A944" s="141">
        <v>2130801</v>
      </c>
      <c r="B944" s="141" t="s">
        <v>827</v>
      </c>
      <c r="C944" s="143">
        <v>0</v>
      </c>
    </row>
    <row r="945" s="221" customFormat="1" customHeight="1" spans="1:3">
      <c r="A945" s="141">
        <v>2130803</v>
      </c>
      <c r="B945" s="141" t="s">
        <v>828</v>
      </c>
      <c r="C945" s="143">
        <v>4293</v>
      </c>
    </row>
    <row r="946" s="221" customFormat="1" customHeight="1" spans="1:3">
      <c r="A946" s="141">
        <v>2130804</v>
      </c>
      <c r="B946" s="141" t="s">
        <v>829</v>
      </c>
      <c r="C946" s="143">
        <v>89</v>
      </c>
    </row>
    <row r="947" s="221" customFormat="1" customHeight="1" spans="1:3">
      <c r="A947" s="141">
        <v>2130805</v>
      </c>
      <c r="B947" s="141" t="s">
        <v>830</v>
      </c>
      <c r="C947" s="143">
        <v>0</v>
      </c>
    </row>
    <row r="948" s="221" customFormat="1" customHeight="1" spans="1:3">
      <c r="A948" s="141">
        <v>2130899</v>
      </c>
      <c r="B948" s="141" t="s">
        <v>831</v>
      </c>
      <c r="C948" s="143">
        <v>11</v>
      </c>
    </row>
    <row r="949" s="221" customFormat="1" customHeight="1" spans="1:3">
      <c r="A949" s="141">
        <v>21309</v>
      </c>
      <c r="B949" s="139" t="s">
        <v>832</v>
      </c>
      <c r="C949" s="143">
        <f>SUM(C950:C951)</f>
        <v>0</v>
      </c>
    </row>
    <row r="950" s="221" customFormat="1" customHeight="1" spans="1:3">
      <c r="A950" s="141">
        <v>2130901</v>
      </c>
      <c r="B950" s="141" t="s">
        <v>833</v>
      </c>
      <c r="C950" s="143">
        <v>0</v>
      </c>
    </row>
    <row r="951" s="221" customFormat="1" customHeight="1" spans="1:3">
      <c r="A951" s="141">
        <v>2130999</v>
      </c>
      <c r="B951" s="141" t="s">
        <v>834</v>
      </c>
      <c r="C951" s="143">
        <v>0</v>
      </c>
    </row>
    <row r="952" s="221" customFormat="1" customHeight="1" spans="1:3">
      <c r="A952" s="141">
        <v>21399</v>
      </c>
      <c r="B952" s="139" t="s">
        <v>835</v>
      </c>
      <c r="C952" s="143">
        <f>C953+C954</f>
        <v>1390</v>
      </c>
    </row>
    <row r="953" s="221" customFormat="1" customHeight="1" spans="1:3">
      <c r="A953" s="141">
        <v>2139901</v>
      </c>
      <c r="B953" s="141" t="s">
        <v>836</v>
      </c>
      <c r="C953" s="143">
        <v>0</v>
      </c>
    </row>
    <row r="954" s="221" customFormat="1" customHeight="1" spans="1:3">
      <c r="A954" s="141">
        <v>2139999</v>
      </c>
      <c r="B954" s="141" t="s">
        <v>837</v>
      </c>
      <c r="C954" s="143">
        <v>1390</v>
      </c>
    </row>
    <row r="955" s="221" customFormat="1" customHeight="1" spans="1:3">
      <c r="A955" s="141">
        <v>214</v>
      </c>
      <c r="B955" s="139" t="s">
        <v>838</v>
      </c>
      <c r="C955" s="143">
        <f>SUM(C956,C978,C988,C998,C1005,C1010)</f>
        <v>12804</v>
      </c>
    </row>
    <row r="956" s="221" customFormat="1" customHeight="1" spans="1:3">
      <c r="A956" s="141">
        <v>21401</v>
      </c>
      <c r="B956" s="139" t="s">
        <v>839</v>
      </c>
      <c r="C956" s="143">
        <f>SUM(C957:C977)</f>
        <v>9983</v>
      </c>
    </row>
    <row r="957" s="221" customFormat="1" customHeight="1" spans="1:3">
      <c r="A957" s="141">
        <v>2140101</v>
      </c>
      <c r="B957" s="141" t="s">
        <v>116</v>
      </c>
      <c r="C957" s="143">
        <v>3618</v>
      </c>
    </row>
    <row r="958" s="221" customFormat="1" customHeight="1" spans="1:3">
      <c r="A958" s="141">
        <v>2140102</v>
      </c>
      <c r="B958" s="141" t="s">
        <v>117</v>
      </c>
      <c r="C958" s="143">
        <v>585</v>
      </c>
    </row>
    <row r="959" s="221" customFormat="1" customHeight="1" spans="1:3">
      <c r="A959" s="141">
        <v>2140103</v>
      </c>
      <c r="B959" s="141" t="s">
        <v>118</v>
      </c>
      <c r="C959" s="143">
        <v>0</v>
      </c>
    </row>
    <row r="960" s="221" customFormat="1" customHeight="1" spans="1:3">
      <c r="A960" s="141">
        <v>2140104</v>
      </c>
      <c r="B960" s="141" t="s">
        <v>840</v>
      </c>
      <c r="C960" s="143">
        <v>3384</v>
      </c>
    </row>
    <row r="961" s="221" customFormat="1" customHeight="1" spans="1:3">
      <c r="A961" s="141">
        <v>2140106</v>
      </c>
      <c r="B961" s="141" t="s">
        <v>841</v>
      </c>
      <c r="C961" s="143">
        <v>1330</v>
      </c>
    </row>
    <row r="962" s="221" customFormat="1" customHeight="1" spans="1:3">
      <c r="A962" s="141">
        <v>2140109</v>
      </c>
      <c r="B962" s="141" t="s">
        <v>842</v>
      </c>
      <c r="C962" s="143">
        <v>0</v>
      </c>
    </row>
    <row r="963" s="221" customFormat="1" customHeight="1" spans="1:3">
      <c r="A963" s="141">
        <v>2140110</v>
      </c>
      <c r="B963" s="141" t="s">
        <v>843</v>
      </c>
      <c r="C963" s="143">
        <v>0</v>
      </c>
    </row>
    <row r="964" s="221" customFormat="1" customHeight="1" spans="1:3">
      <c r="A964" s="141">
        <v>2140111</v>
      </c>
      <c r="B964" s="141" t="s">
        <v>844</v>
      </c>
      <c r="C964" s="143">
        <v>0</v>
      </c>
    </row>
    <row r="965" s="221" customFormat="1" customHeight="1" spans="1:3">
      <c r="A965" s="141">
        <v>2140112</v>
      </c>
      <c r="B965" s="141" t="s">
        <v>845</v>
      </c>
      <c r="C965" s="143">
        <v>111</v>
      </c>
    </row>
    <row r="966" s="221" customFormat="1" customHeight="1" spans="1:3">
      <c r="A966" s="141">
        <v>2140114</v>
      </c>
      <c r="B966" s="141" t="s">
        <v>846</v>
      </c>
      <c r="C966" s="143">
        <v>0</v>
      </c>
    </row>
    <row r="967" s="221" customFormat="1" customHeight="1" spans="1:3">
      <c r="A967" s="141">
        <v>2140122</v>
      </c>
      <c r="B967" s="141" t="s">
        <v>847</v>
      </c>
      <c r="C967" s="143">
        <v>0</v>
      </c>
    </row>
    <row r="968" s="221" customFormat="1" customHeight="1" spans="1:3">
      <c r="A968" s="141">
        <v>2140123</v>
      </c>
      <c r="B968" s="141" t="s">
        <v>848</v>
      </c>
      <c r="C968" s="143">
        <v>0</v>
      </c>
    </row>
    <row r="969" s="221" customFormat="1" customHeight="1" spans="1:3">
      <c r="A969" s="141">
        <v>2140127</v>
      </c>
      <c r="B969" s="141" t="s">
        <v>849</v>
      </c>
      <c r="C969" s="143">
        <v>0</v>
      </c>
    </row>
    <row r="970" s="221" customFormat="1" customHeight="1" spans="1:3">
      <c r="A970" s="141">
        <v>2140128</v>
      </c>
      <c r="B970" s="141" t="s">
        <v>850</v>
      </c>
      <c r="C970" s="143">
        <v>0</v>
      </c>
    </row>
    <row r="971" s="221" customFormat="1" customHeight="1" spans="1:3">
      <c r="A971" s="141">
        <v>2140129</v>
      </c>
      <c r="B971" s="141" t="s">
        <v>851</v>
      </c>
      <c r="C971" s="143">
        <v>0</v>
      </c>
    </row>
    <row r="972" s="221" customFormat="1" customHeight="1" spans="1:3">
      <c r="A972" s="141">
        <v>2140130</v>
      </c>
      <c r="B972" s="141" t="s">
        <v>852</v>
      </c>
      <c r="C972" s="143">
        <v>0</v>
      </c>
    </row>
    <row r="973" s="221" customFormat="1" customHeight="1" spans="1:3">
      <c r="A973" s="141">
        <v>2140131</v>
      </c>
      <c r="B973" s="141" t="s">
        <v>853</v>
      </c>
      <c r="C973" s="143">
        <v>121</v>
      </c>
    </row>
    <row r="974" s="221" customFormat="1" customHeight="1" spans="1:3">
      <c r="A974" s="141">
        <v>2140133</v>
      </c>
      <c r="B974" s="141" t="s">
        <v>854</v>
      </c>
      <c r="C974" s="143">
        <v>0</v>
      </c>
    </row>
    <row r="975" s="221" customFormat="1" customHeight="1" spans="1:3">
      <c r="A975" s="141">
        <v>2140136</v>
      </c>
      <c r="B975" s="141" t="s">
        <v>855</v>
      </c>
      <c r="C975" s="143">
        <v>0</v>
      </c>
    </row>
    <row r="976" s="221" customFormat="1" customHeight="1" spans="1:3">
      <c r="A976" s="141">
        <v>2140138</v>
      </c>
      <c r="B976" s="141" t="s">
        <v>856</v>
      </c>
      <c r="C976" s="143">
        <v>0</v>
      </c>
    </row>
    <row r="977" s="221" customFormat="1" customHeight="1" spans="1:3">
      <c r="A977" s="141">
        <v>2140199</v>
      </c>
      <c r="B977" s="141" t="s">
        <v>857</v>
      </c>
      <c r="C977" s="143">
        <v>834</v>
      </c>
    </row>
    <row r="978" s="221" customFormat="1" customHeight="1" spans="1:3">
      <c r="A978" s="141">
        <v>21402</v>
      </c>
      <c r="B978" s="139" t="s">
        <v>858</v>
      </c>
      <c r="C978" s="143">
        <f>SUM(C979:C987)</f>
        <v>0</v>
      </c>
    </row>
    <row r="979" s="221" customFormat="1" customHeight="1" spans="1:3">
      <c r="A979" s="141">
        <v>2140201</v>
      </c>
      <c r="B979" s="141" t="s">
        <v>116</v>
      </c>
      <c r="C979" s="143">
        <v>0</v>
      </c>
    </row>
    <row r="980" s="221" customFormat="1" customHeight="1" spans="1:3">
      <c r="A980" s="141">
        <v>2140202</v>
      </c>
      <c r="B980" s="141" t="s">
        <v>117</v>
      </c>
      <c r="C980" s="143">
        <v>0</v>
      </c>
    </row>
    <row r="981" s="221" customFormat="1" customHeight="1" spans="1:3">
      <c r="A981" s="141">
        <v>2140203</v>
      </c>
      <c r="B981" s="141" t="s">
        <v>118</v>
      </c>
      <c r="C981" s="143">
        <v>0</v>
      </c>
    </row>
    <row r="982" s="221" customFormat="1" customHeight="1" spans="1:3">
      <c r="A982" s="141">
        <v>2140204</v>
      </c>
      <c r="B982" s="141" t="s">
        <v>859</v>
      </c>
      <c r="C982" s="143">
        <v>0</v>
      </c>
    </row>
    <row r="983" s="221" customFormat="1" customHeight="1" spans="1:3">
      <c r="A983" s="141">
        <v>2140205</v>
      </c>
      <c r="B983" s="141" t="s">
        <v>860</v>
      </c>
      <c r="C983" s="143">
        <v>0</v>
      </c>
    </row>
    <row r="984" s="221" customFormat="1" customHeight="1" spans="1:3">
      <c r="A984" s="141">
        <v>2140206</v>
      </c>
      <c r="B984" s="141" t="s">
        <v>861</v>
      </c>
      <c r="C984" s="143">
        <v>0</v>
      </c>
    </row>
    <row r="985" s="221" customFormat="1" customHeight="1" spans="1:3">
      <c r="A985" s="141">
        <v>2140207</v>
      </c>
      <c r="B985" s="141" t="s">
        <v>862</v>
      </c>
      <c r="C985" s="143">
        <v>0</v>
      </c>
    </row>
    <row r="986" s="221" customFormat="1" customHeight="1" spans="1:3">
      <c r="A986" s="141">
        <v>2140208</v>
      </c>
      <c r="B986" s="141" t="s">
        <v>863</v>
      </c>
      <c r="C986" s="143">
        <v>0</v>
      </c>
    </row>
    <row r="987" s="221" customFormat="1" customHeight="1" spans="1:3">
      <c r="A987" s="141">
        <v>2140299</v>
      </c>
      <c r="B987" s="141" t="s">
        <v>864</v>
      </c>
      <c r="C987" s="143">
        <v>0</v>
      </c>
    </row>
    <row r="988" s="221" customFormat="1" customHeight="1" spans="1:3">
      <c r="A988" s="141">
        <v>21403</v>
      </c>
      <c r="B988" s="139" t="s">
        <v>865</v>
      </c>
      <c r="C988" s="143">
        <f>SUM(C989:C997)</f>
        <v>0</v>
      </c>
    </row>
    <row r="989" s="221" customFormat="1" customHeight="1" spans="1:3">
      <c r="A989" s="141">
        <v>2140301</v>
      </c>
      <c r="B989" s="141" t="s">
        <v>116</v>
      </c>
      <c r="C989" s="143">
        <v>0</v>
      </c>
    </row>
    <row r="990" s="221" customFormat="1" customHeight="1" spans="1:3">
      <c r="A990" s="141">
        <v>2140302</v>
      </c>
      <c r="B990" s="141" t="s">
        <v>117</v>
      </c>
      <c r="C990" s="143">
        <v>0</v>
      </c>
    </row>
    <row r="991" s="221" customFormat="1" customHeight="1" spans="1:3">
      <c r="A991" s="141">
        <v>2140303</v>
      </c>
      <c r="B991" s="141" t="s">
        <v>118</v>
      </c>
      <c r="C991" s="143">
        <v>0</v>
      </c>
    </row>
    <row r="992" s="221" customFormat="1" customHeight="1" spans="1:3">
      <c r="A992" s="141">
        <v>2140304</v>
      </c>
      <c r="B992" s="141" t="s">
        <v>866</v>
      </c>
      <c r="C992" s="143">
        <v>0</v>
      </c>
    </row>
    <row r="993" s="221" customFormat="1" customHeight="1" spans="1:3">
      <c r="A993" s="141">
        <v>2140305</v>
      </c>
      <c r="B993" s="141" t="s">
        <v>867</v>
      </c>
      <c r="C993" s="143">
        <v>0</v>
      </c>
    </row>
    <row r="994" s="221" customFormat="1" customHeight="1" spans="1:3">
      <c r="A994" s="141">
        <v>2140306</v>
      </c>
      <c r="B994" s="141" t="s">
        <v>868</v>
      </c>
      <c r="C994" s="143">
        <v>0</v>
      </c>
    </row>
    <row r="995" s="221" customFormat="1" customHeight="1" spans="1:3">
      <c r="A995" s="141">
        <v>2140307</v>
      </c>
      <c r="B995" s="141" t="s">
        <v>869</v>
      </c>
      <c r="C995" s="143">
        <v>0</v>
      </c>
    </row>
    <row r="996" s="221" customFormat="1" customHeight="1" spans="1:3">
      <c r="A996" s="141">
        <v>2140308</v>
      </c>
      <c r="B996" s="141" t="s">
        <v>870</v>
      </c>
      <c r="C996" s="143">
        <v>0</v>
      </c>
    </row>
    <row r="997" s="221" customFormat="1" customHeight="1" spans="1:3">
      <c r="A997" s="141">
        <v>2140399</v>
      </c>
      <c r="B997" s="141" t="s">
        <v>871</v>
      </c>
      <c r="C997" s="143">
        <v>0</v>
      </c>
    </row>
    <row r="998" s="221" customFormat="1" customHeight="1" spans="1:3">
      <c r="A998" s="141">
        <v>21405</v>
      </c>
      <c r="B998" s="139" t="s">
        <v>872</v>
      </c>
      <c r="C998" s="143">
        <f>SUM(C999:C1004)</f>
        <v>0</v>
      </c>
    </row>
    <row r="999" s="221" customFormat="1" customHeight="1" spans="1:3">
      <c r="A999" s="141">
        <v>2140501</v>
      </c>
      <c r="B999" s="141" t="s">
        <v>116</v>
      </c>
      <c r="C999" s="143">
        <v>0</v>
      </c>
    </row>
    <row r="1000" s="221" customFormat="1" customHeight="1" spans="1:3">
      <c r="A1000" s="141">
        <v>2140502</v>
      </c>
      <c r="B1000" s="141" t="s">
        <v>117</v>
      </c>
      <c r="C1000" s="143">
        <v>0</v>
      </c>
    </row>
    <row r="1001" s="221" customFormat="1" customHeight="1" spans="1:3">
      <c r="A1001" s="141">
        <v>2140503</v>
      </c>
      <c r="B1001" s="141" t="s">
        <v>118</v>
      </c>
      <c r="C1001" s="143">
        <v>0</v>
      </c>
    </row>
    <row r="1002" s="221" customFormat="1" customHeight="1" spans="1:3">
      <c r="A1002" s="141">
        <v>2140504</v>
      </c>
      <c r="B1002" s="141" t="s">
        <v>863</v>
      </c>
      <c r="C1002" s="143">
        <v>0</v>
      </c>
    </row>
    <row r="1003" s="221" customFormat="1" customHeight="1" spans="1:3">
      <c r="A1003" s="141">
        <v>2140505</v>
      </c>
      <c r="B1003" s="141" t="s">
        <v>873</v>
      </c>
      <c r="C1003" s="143">
        <v>0</v>
      </c>
    </row>
    <row r="1004" s="221" customFormat="1" customHeight="1" spans="1:3">
      <c r="A1004" s="141">
        <v>2140599</v>
      </c>
      <c r="B1004" s="141" t="s">
        <v>874</v>
      </c>
      <c r="C1004" s="143">
        <v>0</v>
      </c>
    </row>
    <row r="1005" s="221" customFormat="1" customHeight="1" spans="1:3">
      <c r="A1005" s="141">
        <v>21406</v>
      </c>
      <c r="B1005" s="139" t="s">
        <v>875</v>
      </c>
      <c r="C1005" s="143">
        <f>SUM(C1006:C1009)</f>
        <v>839</v>
      </c>
    </row>
    <row r="1006" s="221" customFormat="1" customHeight="1" spans="1:3">
      <c r="A1006" s="141">
        <v>2140601</v>
      </c>
      <c r="B1006" s="141" t="s">
        <v>876</v>
      </c>
      <c r="C1006" s="143">
        <v>839</v>
      </c>
    </row>
    <row r="1007" s="221" customFormat="1" customHeight="1" spans="1:3">
      <c r="A1007" s="141">
        <v>2140602</v>
      </c>
      <c r="B1007" s="141" t="s">
        <v>877</v>
      </c>
      <c r="C1007" s="143">
        <v>0</v>
      </c>
    </row>
    <row r="1008" s="221" customFormat="1" customHeight="1" spans="1:3">
      <c r="A1008" s="141">
        <v>2140603</v>
      </c>
      <c r="B1008" s="141" t="s">
        <v>878</v>
      </c>
      <c r="C1008" s="143">
        <v>0</v>
      </c>
    </row>
    <row r="1009" s="221" customFormat="1" customHeight="1" spans="1:3">
      <c r="A1009" s="141">
        <v>2140699</v>
      </c>
      <c r="B1009" s="141" t="s">
        <v>879</v>
      </c>
      <c r="C1009" s="143">
        <v>0</v>
      </c>
    </row>
    <row r="1010" s="221" customFormat="1" customHeight="1" spans="1:3">
      <c r="A1010" s="141">
        <v>21499</v>
      </c>
      <c r="B1010" s="139" t="s">
        <v>880</v>
      </c>
      <c r="C1010" s="143">
        <f>SUM(C1011:C1012)</f>
        <v>1982</v>
      </c>
    </row>
    <row r="1011" s="221" customFormat="1" customHeight="1" spans="1:3">
      <c r="A1011" s="141">
        <v>2149901</v>
      </c>
      <c r="B1011" s="141" t="s">
        <v>881</v>
      </c>
      <c r="C1011" s="143">
        <v>0</v>
      </c>
    </row>
    <row r="1012" s="221" customFormat="1" customHeight="1" spans="1:3">
      <c r="A1012" s="141">
        <v>2149999</v>
      </c>
      <c r="B1012" s="141" t="s">
        <v>882</v>
      </c>
      <c r="C1012" s="143">
        <v>1982</v>
      </c>
    </row>
    <row r="1013" s="221" customFormat="1" customHeight="1" spans="1:3">
      <c r="A1013" s="141">
        <v>215</v>
      </c>
      <c r="B1013" s="139" t="s">
        <v>883</v>
      </c>
      <c r="C1013" s="143">
        <f>SUM(C1014,C1024,C1040,C1045,C1056,C1063,C1071)</f>
        <v>4078</v>
      </c>
    </row>
    <row r="1014" s="221" customFormat="1" customHeight="1" spans="1:3">
      <c r="A1014" s="141">
        <v>21501</v>
      </c>
      <c r="B1014" s="139" t="s">
        <v>884</v>
      </c>
      <c r="C1014" s="143">
        <f>SUM(C1015:C1023)</f>
        <v>100</v>
      </c>
    </row>
    <row r="1015" s="221" customFormat="1" customHeight="1" spans="1:3">
      <c r="A1015" s="141">
        <v>2150101</v>
      </c>
      <c r="B1015" s="141" t="s">
        <v>116</v>
      </c>
      <c r="C1015" s="143">
        <v>0</v>
      </c>
    </row>
    <row r="1016" s="221" customFormat="1" customHeight="1" spans="1:3">
      <c r="A1016" s="141">
        <v>2150102</v>
      </c>
      <c r="B1016" s="141" t="s">
        <v>117</v>
      </c>
      <c r="C1016" s="143">
        <v>27</v>
      </c>
    </row>
    <row r="1017" s="221" customFormat="1" customHeight="1" spans="1:3">
      <c r="A1017" s="141">
        <v>2150103</v>
      </c>
      <c r="B1017" s="141" t="s">
        <v>118</v>
      </c>
      <c r="C1017" s="143">
        <v>0</v>
      </c>
    </row>
    <row r="1018" s="221" customFormat="1" customHeight="1" spans="1:3">
      <c r="A1018" s="141">
        <v>2150104</v>
      </c>
      <c r="B1018" s="141" t="s">
        <v>885</v>
      </c>
      <c r="C1018" s="143">
        <v>0</v>
      </c>
    </row>
    <row r="1019" s="221" customFormat="1" customHeight="1" spans="1:3">
      <c r="A1019" s="141">
        <v>2150105</v>
      </c>
      <c r="B1019" s="141" t="s">
        <v>886</v>
      </c>
      <c r="C1019" s="143">
        <v>0</v>
      </c>
    </row>
    <row r="1020" s="221" customFormat="1" customHeight="1" spans="1:3">
      <c r="A1020" s="141">
        <v>2150106</v>
      </c>
      <c r="B1020" s="141" t="s">
        <v>887</v>
      </c>
      <c r="C1020" s="143">
        <v>0</v>
      </c>
    </row>
    <row r="1021" s="221" customFormat="1" customHeight="1" spans="1:3">
      <c r="A1021" s="141">
        <v>2150107</v>
      </c>
      <c r="B1021" s="141" t="s">
        <v>888</v>
      </c>
      <c r="C1021" s="143">
        <v>0</v>
      </c>
    </row>
    <row r="1022" s="221" customFormat="1" customHeight="1" spans="1:3">
      <c r="A1022" s="141">
        <v>2150108</v>
      </c>
      <c r="B1022" s="141" t="s">
        <v>889</v>
      </c>
      <c r="C1022" s="143">
        <v>0</v>
      </c>
    </row>
    <row r="1023" s="221" customFormat="1" customHeight="1" spans="1:3">
      <c r="A1023" s="141">
        <v>2150199</v>
      </c>
      <c r="B1023" s="141" t="s">
        <v>890</v>
      </c>
      <c r="C1023" s="143">
        <v>73</v>
      </c>
    </row>
    <row r="1024" s="221" customFormat="1" customHeight="1" spans="1:3">
      <c r="A1024" s="141">
        <v>21502</v>
      </c>
      <c r="B1024" s="139" t="s">
        <v>891</v>
      </c>
      <c r="C1024" s="143">
        <f>SUM(C1025:C1039)</f>
        <v>1515</v>
      </c>
    </row>
    <row r="1025" s="221" customFormat="1" customHeight="1" spans="1:3">
      <c r="A1025" s="141">
        <v>2150201</v>
      </c>
      <c r="B1025" s="141" t="s">
        <v>116</v>
      </c>
      <c r="C1025" s="143">
        <v>220</v>
      </c>
    </row>
    <row r="1026" s="221" customFormat="1" customHeight="1" spans="1:3">
      <c r="A1026" s="141">
        <v>2150202</v>
      </c>
      <c r="B1026" s="141" t="s">
        <v>117</v>
      </c>
      <c r="C1026" s="143">
        <v>49</v>
      </c>
    </row>
    <row r="1027" s="221" customFormat="1" customHeight="1" spans="1:3">
      <c r="A1027" s="141">
        <v>2150203</v>
      </c>
      <c r="B1027" s="141" t="s">
        <v>118</v>
      </c>
      <c r="C1027" s="143">
        <v>0</v>
      </c>
    </row>
    <row r="1028" s="221" customFormat="1" customHeight="1" spans="1:3">
      <c r="A1028" s="141">
        <v>2150204</v>
      </c>
      <c r="B1028" s="141" t="s">
        <v>892</v>
      </c>
      <c r="C1028" s="143">
        <v>0</v>
      </c>
    </row>
    <row r="1029" s="221" customFormat="1" customHeight="1" spans="1:3">
      <c r="A1029" s="141">
        <v>2150205</v>
      </c>
      <c r="B1029" s="141" t="s">
        <v>893</v>
      </c>
      <c r="C1029" s="143">
        <v>0</v>
      </c>
    </row>
    <row r="1030" s="221" customFormat="1" customHeight="1" spans="1:3">
      <c r="A1030" s="141">
        <v>2150206</v>
      </c>
      <c r="B1030" s="141" t="s">
        <v>894</v>
      </c>
      <c r="C1030" s="143">
        <v>0</v>
      </c>
    </row>
    <row r="1031" s="221" customFormat="1" customHeight="1" spans="1:3">
      <c r="A1031" s="141">
        <v>2150207</v>
      </c>
      <c r="B1031" s="141" t="s">
        <v>895</v>
      </c>
      <c r="C1031" s="143">
        <v>0</v>
      </c>
    </row>
    <row r="1032" s="221" customFormat="1" customHeight="1" spans="1:3">
      <c r="A1032" s="141">
        <v>2150208</v>
      </c>
      <c r="B1032" s="141" t="s">
        <v>896</v>
      </c>
      <c r="C1032" s="143">
        <v>0</v>
      </c>
    </row>
    <row r="1033" s="221" customFormat="1" customHeight="1" spans="1:3">
      <c r="A1033" s="141">
        <v>2150209</v>
      </c>
      <c r="B1033" s="141" t="s">
        <v>897</v>
      </c>
      <c r="C1033" s="143">
        <v>0</v>
      </c>
    </row>
    <row r="1034" s="221" customFormat="1" customHeight="1" spans="1:3">
      <c r="A1034" s="141">
        <v>2150210</v>
      </c>
      <c r="B1034" s="141" t="s">
        <v>898</v>
      </c>
      <c r="C1034" s="143">
        <v>0</v>
      </c>
    </row>
    <row r="1035" s="221" customFormat="1" customHeight="1" spans="1:3">
      <c r="A1035" s="141">
        <v>2150212</v>
      </c>
      <c r="B1035" s="141" t="s">
        <v>899</v>
      </c>
      <c r="C1035" s="143">
        <v>0</v>
      </c>
    </row>
    <row r="1036" s="221" customFormat="1" customHeight="1" spans="1:3">
      <c r="A1036" s="141">
        <v>2150213</v>
      </c>
      <c r="B1036" s="141" t="s">
        <v>900</v>
      </c>
      <c r="C1036" s="143">
        <v>0</v>
      </c>
    </row>
    <row r="1037" s="221" customFormat="1" customHeight="1" spans="1:3">
      <c r="A1037" s="141">
        <v>2150214</v>
      </c>
      <c r="B1037" s="141" t="s">
        <v>901</v>
      </c>
      <c r="C1037" s="143">
        <v>0</v>
      </c>
    </row>
    <row r="1038" s="221" customFormat="1" customHeight="1" spans="1:3">
      <c r="A1038" s="141">
        <v>2150215</v>
      </c>
      <c r="B1038" s="141" t="s">
        <v>902</v>
      </c>
      <c r="C1038" s="143">
        <v>0</v>
      </c>
    </row>
    <row r="1039" s="221" customFormat="1" customHeight="1" spans="1:3">
      <c r="A1039" s="141">
        <v>2150299</v>
      </c>
      <c r="B1039" s="141" t="s">
        <v>903</v>
      </c>
      <c r="C1039" s="143">
        <v>1246</v>
      </c>
    </row>
    <row r="1040" s="221" customFormat="1" customHeight="1" spans="1:3">
      <c r="A1040" s="141">
        <v>21503</v>
      </c>
      <c r="B1040" s="139" t="s">
        <v>904</v>
      </c>
      <c r="C1040" s="143">
        <f>SUM(C1041:C1044)</f>
        <v>0</v>
      </c>
    </row>
    <row r="1041" s="221" customFormat="1" customHeight="1" spans="1:3">
      <c r="A1041" s="141">
        <v>2150301</v>
      </c>
      <c r="B1041" s="141" t="s">
        <v>116</v>
      </c>
      <c r="C1041" s="143">
        <v>0</v>
      </c>
    </row>
    <row r="1042" s="221" customFormat="1" customHeight="1" spans="1:3">
      <c r="A1042" s="141">
        <v>2150302</v>
      </c>
      <c r="B1042" s="141" t="s">
        <v>117</v>
      </c>
      <c r="C1042" s="143">
        <v>0</v>
      </c>
    </row>
    <row r="1043" s="221" customFormat="1" customHeight="1" spans="1:3">
      <c r="A1043" s="141">
        <v>2150303</v>
      </c>
      <c r="B1043" s="141" t="s">
        <v>118</v>
      </c>
      <c r="C1043" s="143">
        <v>0</v>
      </c>
    </row>
    <row r="1044" s="221" customFormat="1" customHeight="1" spans="1:3">
      <c r="A1044" s="141">
        <v>2150399</v>
      </c>
      <c r="B1044" s="141" t="s">
        <v>905</v>
      </c>
      <c r="C1044" s="143">
        <v>0</v>
      </c>
    </row>
    <row r="1045" s="221" customFormat="1" customHeight="1" spans="1:3">
      <c r="A1045" s="141">
        <v>21505</v>
      </c>
      <c r="B1045" s="139" t="s">
        <v>906</v>
      </c>
      <c r="C1045" s="143">
        <f>SUM(C1046:C1055)</f>
        <v>946</v>
      </c>
    </row>
    <row r="1046" s="221" customFormat="1" customHeight="1" spans="1:3">
      <c r="A1046" s="141">
        <v>2150501</v>
      </c>
      <c r="B1046" s="141" t="s">
        <v>116</v>
      </c>
      <c r="C1046" s="143">
        <v>640</v>
      </c>
    </row>
    <row r="1047" s="221" customFormat="1" customHeight="1" spans="1:3">
      <c r="A1047" s="141">
        <v>2150502</v>
      </c>
      <c r="B1047" s="141" t="s">
        <v>117</v>
      </c>
      <c r="C1047" s="143">
        <v>210</v>
      </c>
    </row>
    <row r="1048" s="221" customFormat="1" customHeight="1" spans="1:3">
      <c r="A1048" s="141">
        <v>2150503</v>
      </c>
      <c r="B1048" s="141" t="s">
        <v>118</v>
      </c>
      <c r="C1048" s="143">
        <v>0</v>
      </c>
    </row>
    <row r="1049" s="221" customFormat="1" customHeight="1" spans="1:3">
      <c r="A1049" s="141">
        <v>2150505</v>
      </c>
      <c r="B1049" s="141" t="s">
        <v>907</v>
      </c>
      <c r="C1049" s="143">
        <v>0</v>
      </c>
    </row>
    <row r="1050" s="221" customFormat="1" customHeight="1" spans="1:3">
      <c r="A1050" s="141">
        <v>2150507</v>
      </c>
      <c r="B1050" s="141" t="s">
        <v>908</v>
      </c>
      <c r="C1050" s="143">
        <v>0</v>
      </c>
    </row>
    <row r="1051" s="221" customFormat="1" customHeight="1" spans="1:3">
      <c r="A1051" s="141">
        <v>2150508</v>
      </c>
      <c r="B1051" s="141" t="s">
        <v>909</v>
      </c>
      <c r="C1051" s="143">
        <v>0</v>
      </c>
    </row>
    <row r="1052" s="221" customFormat="1" customHeight="1" spans="1:3">
      <c r="A1052" s="141">
        <v>2150516</v>
      </c>
      <c r="B1052" s="141" t="s">
        <v>910</v>
      </c>
      <c r="C1052" s="143">
        <v>0</v>
      </c>
    </row>
    <row r="1053" s="221" customFormat="1" customHeight="1" spans="1:3">
      <c r="A1053" s="141">
        <v>2150517</v>
      </c>
      <c r="B1053" s="141" t="s">
        <v>911</v>
      </c>
      <c r="C1053" s="143">
        <v>0</v>
      </c>
    </row>
    <row r="1054" s="221" customFormat="1" customHeight="1" spans="1:3">
      <c r="A1054" s="141">
        <v>2150550</v>
      </c>
      <c r="B1054" s="141" t="s">
        <v>125</v>
      </c>
      <c r="C1054" s="143">
        <v>0</v>
      </c>
    </row>
    <row r="1055" s="221" customFormat="1" customHeight="1" spans="1:3">
      <c r="A1055" s="141">
        <v>2150599</v>
      </c>
      <c r="B1055" s="141" t="s">
        <v>912</v>
      </c>
      <c r="C1055" s="143">
        <v>96</v>
      </c>
    </row>
    <row r="1056" s="221" customFormat="1" customHeight="1" spans="1:3">
      <c r="A1056" s="141">
        <v>21507</v>
      </c>
      <c r="B1056" s="139" t="s">
        <v>913</v>
      </c>
      <c r="C1056" s="143">
        <f>SUM(C1057:C1062)</f>
        <v>0</v>
      </c>
    </row>
    <row r="1057" s="221" customFormat="1" customHeight="1" spans="1:3">
      <c r="A1057" s="141">
        <v>2150701</v>
      </c>
      <c r="B1057" s="141" t="s">
        <v>116</v>
      </c>
      <c r="C1057" s="143">
        <v>0</v>
      </c>
    </row>
    <row r="1058" s="221" customFormat="1" customHeight="1" spans="1:3">
      <c r="A1058" s="141">
        <v>2150702</v>
      </c>
      <c r="B1058" s="141" t="s">
        <v>117</v>
      </c>
      <c r="C1058" s="143">
        <v>0</v>
      </c>
    </row>
    <row r="1059" s="221" customFormat="1" customHeight="1" spans="1:3">
      <c r="A1059" s="141">
        <v>2150703</v>
      </c>
      <c r="B1059" s="141" t="s">
        <v>118</v>
      </c>
      <c r="C1059" s="143">
        <v>0</v>
      </c>
    </row>
    <row r="1060" s="221" customFormat="1" customHeight="1" spans="1:3">
      <c r="A1060" s="141">
        <v>2150704</v>
      </c>
      <c r="B1060" s="141" t="s">
        <v>914</v>
      </c>
      <c r="C1060" s="143">
        <v>0</v>
      </c>
    </row>
    <row r="1061" s="221" customFormat="1" customHeight="1" spans="1:3">
      <c r="A1061" s="141">
        <v>2150705</v>
      </c>
      <c r="B1061" s="141" t="s">
        <v>915</v>
      </c>
      <c r="C1061" s="143">
        <v>0</v>
      </c>
    </row>
    <row r="1062" s="221" customFormat="1" customHeight="1" spans="1:3">
      <c r="A1062" s="141">
        <v>2150799</v>
      </c>
      <c r="B1062" s="141" t="s">
        <v>916</v>
      </c>
      <c r="C1062" s="143">
        <v>0</v>
      </c>
    </row>
    <row r="1063" s="221" customFormat="1" customHeight="1" spans="1:3">
      <c r="A1063" s="141">
        <v>21508</v>
      </c>
      <c r="B1063" s="139" t="s">
        <v>917</v>
      </c>
      <c r="C1063" s="143">
        <f>SUM(C1064:C1070)</f>
        <v>301</v>
      </c>
    </row>
    <row r="1064" s="221" customFormat="1" customHeight="1" spans="1:3">
      <c r="A1064" s="141">
        <v>2150801</v>
      </c>
      <c r="B1064" s="141" t="s">
        <v>116</v>
      </c>
      <c r="C1064" s="143">
        <v>0</v>
      </c>
    </row>
    <row r="1065" s="221" customFormat="1" customHeight="1" spans="1:3">
      <c r="A1065" s="141">
        <v>2150802</v>
      </c>
      <c r="B1065" s="141" t="s">
        <v>117</v>
      </c>
      <c r="C1065" s="143">
        <v>0</v>
      </c>
    </row>
    <row r="1066" s="221" customFormat="1" customHeight="1" spans="1:3">
      <c r="A1066" s="141">
        <v>2150803</v>
      </c>
      <c r="B1066" s="141" t="s">
        <v>118</v>
      </c>
      <c r="C1066" s="143">
        <v>0</v>
      </c>
    </row>
    <row r="1067" s="221" customFormat="1" customHeight="1" spans="1:3">
      <c r="A1067" s="141">
        <v>2150804</v>
      </c>
      <c r="B1067" s="141" t="s">
        <v>918</v>
      </c>
      <c r="C1067" s="143">
        <v>0</v>
      </c>
    </row>
    <row r="1068" s="221" customFormat="1" customHeight="1" spans="1:3">
      <c r="A1068" s="141">
        <v>2150805</v>
      </c>
      <c r="B1068" s="141" t="s">
        <v>919</v>
      </c>
      <c r="C1068" s="143">
        <v>130</v>
      </c>
    </row>
    <row r="1069" s="221" customFormat="1" customHeight="1" spans="1:3">
      <c r="A1069" s="141">
        <v>2150806</v>
      </c>
      <c r="B1069" s="141" t="s">
        <v>920</v>
      </c>
      <c r="C1069" s="143">
        <v>0</v>
      </c>
    </row>
    <row r="1070" s="221" customFormat="1" customHeight="1" spans="1:3">
      <c r="A1070" s="141">
        <v>2150899</v>
      </c>
      <c r="B1070" s="141" t="s">
        <v>921</v>
      </c>
      <c r="C1070" s="143">
        <v>171</v>
      </c>
    </row>
    <row r="1071" s="221" customFormat="1" customHeight="1" spans="1:3">
      <c r="A1071" s="141">
        <v>21599</v>
      </c>
      <c r="B1071" s="139" t="s">
        <v>922</v>
      </c>
      <c r="C1071" s="143">
        <f>SUM(C1072:C1076)</f>
        <v>1216</v>
      </c>
    </row>
    <row r="1072" s="221" customFormat="1" customHeight="1" spans="1:3">
      <c r="A1072" s="141">
        <v>2159901</v>
      </c>
      <c r="B1072" s="141" t="s">
        <v>923</v>
      </c>
      <c r="C1072" s="143">
        <v>0</v>
      </c>
    </row>
    <row r="1073" s="221" customFormat="1" customHeight="1" spans="1:3">
      <c r="A1073" s="141">
        <v>2159904</v>
      </c>
      <c r="B1073" s="141" t="s">
        <v>924</v>
      </c>
      <c r="C1073" s="143">
        <v>0</v>
      </c>
    </row>
    <row r="1074" s="221" customFormat="1" customHeight="1" spans="1:3">
      <c r="A1074" s="141">
        <v>2159905</v>
      </c>
      <c r="B1074" s="141" t="s">
        <v>925</v>
      </c>
      <c r="C1074" s="143">
        <v>0</v>
      </c>
    </row>
    <row r="1075" s="221" customFormat="1" customHeight="1" spans="1:3">
      <c r="A1075" s="141">
        <v>2159906</v>
      </c>
      <c r="B1075" s="141" t="s">
        <v>926</v>
      </c>
      <c r="C1075" s="143">
        <v>0</v>
      </c>
    </row>
    <row r="1076" s="221" customFormat="1" customHeight="1" spans="1:3">
      <c r="A1076" s="141">
        <v>2159999</v>
      </c>
      <c r="B1076" s="141" t="s">
        <v>927</v>
      </c>
      <c r="C1076" s="143">
        <v>1216</v>
      </c>
    </row>
    <row r="1077" s="221" customFormat="1" customHeight="1" spans="1:3">
      <c r="A1077" s="141">
        <v>216</v>
      </c>
      <c r="B1077" s="139" t="s">
        <v>928</v>
      </c>
      <c r="C1077" s="143">
        <f>SUM(C1078,C1088,C1094)</f>
        <v>473</v>
      </c>
    </row>
    <row r="1078" s="221" customFormat="1" customHeight="1" spans="1:3">
      <c r="A1078" s="141">
        <v>21602</v>
      </c>
      <c r="B1078" s="139" t="s">
        <v>929</v>
      </c>
      <c r="C1078" s="143">
        <f>SUM(C1079:C1087)</f>
        <v>381</v>
      </c>
    </row>
    <row r="1079" s="221" customFormat="1" customHeight="1" spans="1:3">
      <c r="A1079" s="141">
        <v>2160201</v>
      </c>
      <c r="B1079" s="141" t="s">
        <v>116</v>
      </c>
      <c r="C1079" s="143">
        <v>230</v>
      </c>
    </row>
    <row r="1080" s="221" customFormat="1" customHeight="1" spans="1:3">
      <c r="A1080" s="141">
        <v>2160202</v>
      </c>
      <c r="B1080" s="141" t="s">
        <v>117</v>
      </c>
      <c r="C1080" s="143">
        <v>20</v>
      </c>
    </row>
    <row r="1081" s="221" customFormat="1" customHeight="1" spans="1:3">
      <c r="A1081" s="141">
        <v>2160203</v>
      </c>
      <c r="B1081" s="141" t="s">
        <v>118</v>
      </c>
      <c r="C1081" s="143">
        <v>0</v>
      </c>
    </row>
    <row r="1082" s="221" customFormat="1" customHeight="1" spans="1:3">
      <c r="A1082" s="141">
        <v>2160216</v>
      </c>
      <c r="B1082" s="141" t="s">
        <v>930</v>
      </c>
      <c r="C1082" s="143">
        <v>0</v>
      </c>
    </row>
    <row r="1083" s="221" customFormat="1" customHeight="1" spans="1:3">
      <c r="A1083" s="141">
        <v>2160217</v>
      </c>
      <c r="B1083" s="141" t="s">
        <v>931</v>
      </c>
      <c r="C1083" s="143">
        <v>0</v>
      </c>
    </row>
    <row r="1084" s="221" customFormat="1" customHeight="1" spans="1:3">
      <c r="A1084" s="141">
        <v>2160218</v>
      </c>
      <c r="B1084" s="141" t="s">
        <v>932</v>
      </c>
      <c r="C1084" s="143">
        <v>0</v>
      </c>
    </row>
    <row r="1085" s="221" customFormat="1" customHeight="1" spans="1:3">
      <c r="A1085" s="141">
        <v>2160219</v>
      </c>
      <c r="B1085" s="141" t="s">
        <v>933</v>
      </c>
      <c r="C1085" s="143">
        <v>0</v>
      </c>
    </row>
    <row r="1086" s="221" customFormat="1" customHeight="1" spans="1:3">
      <c r="A1086" s="141">
        <v>2160250</v>
      </c>
      <c r="B1086" s="141" t="s">
        <v>125</v>
      </c>
      <c r="C1086" s="143">
        <v>0</v>
      </c>
    </row>
    <row r="1087" s="221" customFormat="1" customHeight="1" spans="1:3">
      <c r="A1087" s="141">
        <v>2160299</v>
      </c>
      <c r="B1087" s="141" t="s">
        <v>934</v>
      </c>
      <c r="C1087" s="143">
        <v>131</v>
      </c>
    </row>
    <row r="1088" s="221" customFormat="1" customHeight="1" spans="1:3">
      <c r="A1088" s="141">
        <v>21606</v>
      </c>
      <c r="B1088" s="139" t="s">
        <v>935</v>
      </c>
      <c r="C1088" s="143">
        <f>SUM(C1089:C1093)</f>
        <v>87</v>
      </c>
    </row>
    <row r="1089" s="221" customFormat="1" customHeight="1" spans="1:3">
      <c r="A1089" s="141">
        <v>2160601</v>
      </c>
      <c r="B1089" s="141" t="s">
        <v>116</v>
      </c>
      <c r="C1089" s="143">
        <v>0</v>
      </c>
    </row>
    <row r="1090" s="221" customFormat="1" customHeight="1" spans="1:3">
      <c r="A1090" s="141">
        <v>2160602</v>
      </c>
      <c r="B1090" s="141" t="s">
        <v>117</v>
      </c>
      <c r="C1090" s="143">
        <v>0</v>
      </c>
    </row>
    <row r="1091" s="221" customFormat="1" customHeight="1" spans="1:3">
      <c r="A1091" s="141">
        <v>2160603</v>
      </c>
      <c r="B1091" s="141" t="s">
        <v>118</v>
      </c>
      <c r="C1091" s="143">
        <v>0</v>
      </c>
    </row>
    <row r="1092" s="221" customFormat="1" customHeight="1" spans="1:3">
      <c r="A1092" s="141">
        <v>2160607</v>
      </c>
      <c r="B1092" s="141" t="s">
        <v>936</v>
      </c>
      <c r="C1092" s="143">
        <v>0</v>
      </c>
    </row>
    <row r="1093" s="221" customFormat="1" customHeight="1" spans="1:3">
      <c r="A1093" s="141">
        <v>2160699</v>
      </c>
      <c r="B1093" s="141" t="s">
        <v>937</v>
      </c>
      <c r="C1093" s="143">
        <v>87</v>
      </c>
    </row>
    <row r="1094" s="221" customFormat="1" customHeight="1" spans="1:3">
      <c r="A1094" s="141">
        <v>21699</v>
      </c>
      <c r="B1094" s="139" t="s">
        <v>938</v>
      </c>
      <c r="C1094" s="143">
        <f>SUM(C1095:C1096)</f>
        <v>5</v>
      </c>
    </row>
    <row r="1095" s="221" customFormat="1" customHeight="1" spans="1:3">
      <c r="A1095" s="141">
        <v>2169901</v>
      </c>
      <c r="B1095" s="141" t="s">
        <v>939</v>
      </c>
      <c r="C1095" s="143">
        <v>0</v>
      </c>
    </row>
    <row r="1096" s="221" customFormat="1" customHeight="1" spans="1:3">
      <c r="A1096" s="141">
        <v>2169999</v>
      </c>
      <c r="B1096" s="141" t="s">
        <v>940</v>
      </c>
      <c r="C1096" s="143">
        <v>5</v>
      </c>
    </row>
    <row r="1097" s="221" customFormat="1" customHeight="1" spans="1:3">
      <c r="A1097" s="141">
        <v>217</v>
      </c>
      <c r="B1097" s="139" t="s">
        <v>941</v>
      </c>
      <c r="C1097" s="143">
        <f>SUM(C1098,C1105,C1115,C1121,C1124)</f>
        <v>0</v>
      </c>
    </row>
    <row r="1098" s="221" customFormat="1" customHeight="1" spans="1:3">
      <c r="A1098" s="141">
        <v>21701</v>
      </c>
      <c r="B1098" s="139" t="s">
        <v>942</v>
      </c>
      <c r="C1098" s="143">
        <f>SUM(C1099:C1104)</f>
        <v>0</v>
      </c>
    </row>
    <row r="1099" s="221" customFormat="1" customHeight="1" spans="1:3">
      <c r="A1099" s="141">
        <v>2170101</v>
      </c>
      <c r="B1099" s="141" t="s">
        <v>116</v>
      </c>
      <c r="C1099" s="143">
        <v>0</v>
      </c>
    </row>
    <row r="1100" s="221" customFormat="1" customHeight="1" spans="1:3">
      <c r="A1100" s="141">
        <v>2170102</v>
      </c>
      <c r="B1100" s="141" t="s">
        <v>117</v>
      </c>
      <c r="C1100" s="143">
        <v>0</v>
      </c>
    </row>
    <row r="1101" s="221" customFormat="1" customHeight="1" spans="1:3">
      <c r="A1101" s="141">
        <v>2170103</v>
      </c>
      <c r="B1101" s="141" t="s">
        <v>118</v>
      </c>
      <c r="C1101" s="143">
        <v>0</v>
      </c>
    </row>
    <row r="1102" s="221" customFormat="1" customHeight="1" spans="1:3">
      <c r="A1102" s="141">
        <v>2170104</v>
      </c>
      <c r="B1102" s="141" t="s">
        <v>943</v>
      </c>
      <c r="C1102" s="143">
        <v>0</v>
      </c>
    </row>
    <row r="1103" s="221" customFormat="1" customHeight="1" spans="1:3">
      <c r="A1103" s="141">
        <v>2170150</v>
      </c>
      <c r="B1103" s="141" t="s">
        <v>125</v>
      </c>
      <c r="C1103" s="143">
        <v>0</v>
      </c>
    </row>
    <row r="1104" s="221" customFormat="1" customHeight="1" spans="1:3">
      <c r="A1104" s="141">
        <v>2170199</v>
      </c>
      <c r="B1104" s="141" t="s">
        <v>944</v>
      </c>
      <c r="C1104" s="143">
        <v>0</v>
      </c>
    </row>
    <row r="1105" s="221" customFormat="1" customHeight="1" spans="1:3">
      <c r="A1105" s="141">
        <v>21702</v>
      </c>
      <c r="B1105" s="139" t="s">
        <v>945</v>
      </c>
      <c r="C1105" s="143">
        <f>SUM(C1106:C1114)</f>
        <v>0</v>
      </c>
    </row>
    <row r="1106" s="221" customFormat="1" customHeight="1" spans="1:3">
      <c r="A1106" s="141">
        <v>2170201</v>
      </c>
      <c r="B1106" s="141" t="s">
        <v>946</v>
      </c>
      <c r="C1106" s="143">
        <v>0</v>
      </c>
    </row>
    <row r="1107" s="221" customFormat="1" customHeight="1" spans="1:3">
      <c r="A1107" s="141">
        <v>2170202</v>
      </c>
      <c r="B1107" s="141" t="s">
        <v>947</v>
      </c>
      <c r="C1107" s="143">
        <v>0</v>
      </c>
    </row>
    <row r="1108" s="221" customFormat="1" customHeight="1" spans="1:3">
      <c r="A1108" s="141">
        <v>2170203</v>
      </c>
      <c r="B1108" s="141" t="s">
        <v>948</v>
      </c>
      <c r="C1108" s="143">
        <v>0</v>
      </c>
    </row>
    <row r="1109" s="221" customFormat="1" customHeight="1" spans="1:3">
      <c r="A1109" s="141">
        <v>2170204</v>
      </c>
      <c r="B1109" s="141" t="s">
        <v>949</v>
      </c>
      <c r="C1109" s="143">
        <v>0</v>
      </c>
    </row>
    <row r="1110" s="221" customFormat="1" customHeight="1" spans="1:3">
      <c r="A1110" s="141">
        <v>2170205</v>
      </c>
      <c r="B1110" s="141" t="s">
        <v>950</v>
      </c>
      <c r="C1110" s="143">
        <v>0</v>
      </c>
    </row>
    <row r="1111" s="221" customFormat="1" customHeight="1" spans="1:3">
      <c r="A1111" s="141">
        <v>2170206</v>
      </c>
      <c r="B1111" s="141" t="s">
        <v>951</v>
      </c>
      <c r="C1111" s="143">
        <v>0</v>
      </c>
    </row>
    <row r="1112" s="221" customFormat="1" customHeight="1" spans="1:3">
      <c r="A1112" s="141">
        <v>2170207</v>
      </c>
      <c r="B1112" s="141" t="s">
        <v>952</v>
      </c>
      <c r="C1112" s="143">
        <v>0</v>
      </c>
    </row>
    <row r="1113" s="221" customFormat="1" customHeight="1" spans="1:3">
      <c r="A1113" s="141">
        <v>2170208</v>
      </c>
      <c r="B1113" s="141" t="s">
        <v>953</v>
      </c>
      <c r="C1113" s="143">
        <v>0</v>
      </c>
    </row>
    <row r="1114" s="221" customFormat="1" customHeight="1" spans="1:3">
      <c r="A1114" s="141">
        <v>2170299</v>
      </c>
      <c r="B1114" s="141" t="s">
        <v>954</v>
      </c>
      <c r="C1114" s="143">
        <v>0</v>
      </c>
    </row>
    <row r="1115" s="221" customFormat="1" customHeight="1" spans="1:3">
      <c r="A1115" s="141">
        <v>21703</v>
      </c>
      <c r="B1115" s="139" t="s">
        <v>955</v>
      </c>
      <c r="C1115" s="143">
        <f>SUM(C1116:C1120)</f>
        <v>0</v>
      </c>
    </row>
    <row r="1116" s="221" customFormat="1" customHeight="1" spans="1:3">
      <c r="A1116" s="141">
        <v>2170301</v>
      </c>
      <c r="B1116" s="141" t="s">
        <v>956</v>
      </c>
      <c r="C1116" s="143">
        <v>0</v>
      </c>
    </row>
    <row r="1117" s="221" customFormat="1" customHeight="1" spans="1:3">
      <c r="A1117" s="141">
        <v>2170302</v>
      </c>
      <c r="B1117" s="141" t="s">
        <v>957</v>
      </c>
      <c r="C1117" s="143">
        <v>0</v>
      </c>
    </row>
    <row r="1118" s="221" customFormat="1" customHeight="1" spans="1:3">
      <c r="A1118" s="141">
        <v>2170303</v>
      </c>
      <c r="B1118" s="141" t="s">
        <v>958</v>
      </c>
      <c r="C1118" s="143">
        <v>0</v>
      </c>
    </row>
    <row r="1119" s="221" customFormat="1" customHeight="1" spans="1:3">
      <c r="A1119" s="141">
        <v>2170304</v>
      </c>
      <c r="B1119" s="141" t="s">
        <v>959</v>
      </c>
      <c r="C1119" s="143">
        <v>0</v>
      </c>
    </row>
    <row r="1120" s="221" customFormat="1" customHeight="1" spans="1:3">
      <c r="A1120" s="141">
        <v>2170399</v>
      </c>
      <c r="B1120" s="141" t="s">
        <v>960</v>
      </c>
      <c r="C1120" s="143">
        <v>0</v>
      </c>
    </row>
    <row r="1121" s="221" customFormat="1" customHeight="1" spans="1:3">
      <c r="A1121" s="141">
        <v>21704</v>
      </c>
      <c r="B1121" s="139" t="s">
        <v>961</v>
      </c>
      <c r="C1121" s="143">
        <f>SUM(C1122:C1123)</f>
        <v>0</v>
      </c>
    </row>
    <row r="1122" s="221" customFormat="1" customHeight="1" spans="1:3">
      <c r="A1122" s="141">
        <v>2170401</v>
      </c>
      <c r="B1122" s="141" t="s">
        <v>962</v>
      </c>
      <c r="C1122" s="143">
        <v>0</v>
      </c>
    </row>
    <row r="1123" s="221" customFormat="1" customHeight="1" spans="1:3">
      <c r="A1123" s="141">
        <v>2170499</v>
      </c>
      <c r="B1123" s="141" t="s">
        <v>963</v>
      </c>
      <c r="C1123" s="143">
        <v>0</v>
      </c>
    </row>
    <row r="1124" s="221" customFormat="1" customHeight="1" spans="1:3">
      <c r="A1124" s="141">
        <v>21799</v>
      </c>
      <c r="B1124" s="139" t="s">
        <v>964</v>
      </c>
      <c r="C1124" s="143">
        <f>SUM(C1125:C1126)</f>
        <v>0</v>
      </c>
    </row>
    <row r="1125" s="221" customFormat="1" customHeight="1" spans="1:3">
      <c r="A1125" s="141">
        <v>2179902</v>
      </c>
      <c r="B1125" s="141" t="s">
        <v>965</v>
      </c>
      <c r="C1125" s="143">
        <v>0</v>
      </c>
    </row>
    <row r="1126" s="221" customFormat="1" customHeight="1" spans="1:3">
      <c r="A1126" s="141">
        <v>2179999</v>
      </c>
      <c r="B1126" s="141" t="s">
        <v>966</v>
      </c>
      <c r="C1126" s="143">
        <v>0</v>
      </c>
    </row>
    <row r="1127" s="221" customFormat="1" customHeight="1" spans="1:3">
      <c r="A1127" s="141">
        <v>219</v>
      </c>
      <c r="B1127" s="139" t="s">
        <v>967</v>
      </c>
      <c r="C1127" s="143">
        <f>SUM(C1128:C1136)</f>
        <v>0</v>
      </c>
    </row>
    <row r="1128" s="221" customFormat="1" customHeight="1" spans="1:3">
      <c r="A1128" s="141">
        <v>21901</v>
      </c>
      <c r="B1128" s="139" t="s">
        <v>968</v>
      </c>
      <c r="C1128" s="143">
        <v>0</v>
      </c>
    </row>
    <row r="1129" s="221" customFormat="1" customHeight="1" spans="1:3">
      <c r="A1129" s="141">
        <v>21902</v>
      </c>
      <c r="B1129" s="139" t="s">
        <v>969</v>
      </c>
      <c r="C1129" s="143">
        <v>0</v>
      </c>
    </row>
    <row r="1130" s="221" customFormat="1" customHeight="1" spans="1:3">
      <c r="A1130" s="141">
        <v>21903</v>
      </c>
      <c r="B1130" s="139" t="s">
        <v>970</v>
      </c>
      <c r="C1130" s="143">
        <v>0</v>
      </c>
    </row>
    <row r="1131" s="221" customFormat="1" customHeight="1" spans="1:3">
      <c r="A1131" s="141">
        <v>21904</v>
      </c>
      <c r="B1131" s="139" t="s">
        <v>971</v>
      </c>
      <c r="C1131" s="143">
        <v>0</v>
      </c>
    </row>
    <row r="1132" s="221" customFormat="1" customHeight="1" spans="1:3">
      <c r="A1132" s="141">
        <v>21905</v>
      </c>
      <c r="B1132" s="139" t="s">
        <v>972</v>
      </c>
      <c r="C1132" s="143">
        <v>0</v>
      </c>
    </row>
    <row r="1133" s="221" customFormat="1" customHeight="1" spans="1:3">
      <c r="A1133" s="141">
        <v>21906</v>
      </c>
      <c r="B1133" s="139" t="s">
        <v>748</v>
      </c>
      <c r="C1133" s="143">
        <v>0</v>
      </c>
    </row>
    <row r="1134" s="221" customFormat="1" customHeight="1" spans="1:3">
      <c r="A1134" s="141">
        <v>21907</v>
      </c>
      <c r="B1134" s="139" t="s">
        <v>973</v>
      </c>
      <c r="C1134" s="143">
        <v>0</v>
      </c>
    </row>
    <row r="1135" s="221" customFormat="1" customHeight="1" spans="1:3">
      <c r="A1135" s="141">
        <v>21908</v>
      </c>
      <c r="B1135" s="139" t="s">
        <v>974</v>
      </c>
      <c r="C1135" s="143">
        <v>0</v>
      </c>
    </row>
    <row r="1136" s="221" customFormat="1" customHeight="1" spans="1:3">
      <c r="A1136" s="141">
        <v>21999</v>
      </c>
      <c r="B1136" s="139" t="s">
        <v>975</v>
      </c>
      <c r="C1136" s="143">
        <v>0</v>
      </c>
    </row>
    <row r="1137" s="221" customFormat="1" customHeight="1" spans="1:3">
      <c r="A1137" s="141">
        <v>220</v>
      </c>
      <c r="B1137" s="139" t="s">
        <v>976</v>
      </c>
      <c r="C1137" s="143">
        <f>SUM(C1138,C1165,C1180)</f>
        <v>12521</v>
      </c>
    </row>
    <row r="1138" s="221" customFormat="1" customHeight="1" spans="1:3">
      <c r="A1138" s="141">
        <v>22001</v>
      </c>
      <c r="B1138" s="139" t="s">
        <v>977</v>
      </c>
      <c r="C1138" s="143">
        <f>SUM(C1139:C1164)</f>
        <v>12254</v>
      </c>
    </row>
    <row r="1139" s="221" customFormat="1" customHeight="1" spans="1:3">
      <c r="A1139" s="141">
        <v>2200101</v>
      </c>
      <c r="B1139" s="141" t="s">
        <v>116</v>
      </c>
      <c r="C1139" s="143">
        <v>5596</v>
      </c>
    </row>
    <row r="1140" s="221" customFormat="1" customHeight="1" spans="1:3">
      <c r="A1140" s="141">
        <v>2200102</v>
      </c>
      <c r="B1140" s="141" t="s">
        <v>117</v>
      </c>
      <c r="C1140" s="143">
        <v>555</v>
      </c>
    </row>
    <row r="1141" s="221" customFormat="1" customHeight="1" spans="1:3">
      <c r="A1141" s="141">
        <v>2200103</v>
      </c>
      <c r="B1141" s="141" t="s">
        <v>118</v>
      </c>
      <c r="C1141" s="143">
        <v>0</v>
      </c>
    </row>
    <row r="1142" s="221" customFormat="1" customHeight="1" spans="1:3">
      <c r="A1142" s="141">
        <v>2200104</v>
      </c>
      <c r="B1142" s="141" t="s">
        <v>978</v>
      </c>
      <c r="C1142" s="143">
        <v>100</v>
      </c>
    </row>
    <row r="1143" s="221" customFormat="1" customHeight="1" spans="1:3">
      <c r="A1143" s="141">
        <v>2200106</v>
      </c>
      <c r="B1143" s="141" t="s">
        <v>979</v>
      </c>
      <c r="C1143" s="143">
        <v>1778</v>
      </c>
    </row>
    <row r="1144" s="221" customFormat="1" customHeight="1" spans="1:3">
      <c r="A1144" s="141">
        <v>2200107</v>
      </c>
      <c r="B1144" s="141" t="s">
        <v>980</v>
      </c>
      <c r="C1144" s="143">
        <v>0</v>
      </c>
    </row>
    <row r="1145" s="221" customFormat="1" customHeight="1" spans="1:3">
      <c r="A1145" s="141">
        <v>2200108</v>
      </c>
      <c r="B1145" s="141" t="s">
        <v>981</v>
      </c>
      <c r="C1145" s="143">
        <v>0</v>
      </c>
    </row>
    <row r="1146" s="221" customFormat="1" customHeight="1" spans="1:3">
      <c r="A1146" s="141">
        <v>2200109</v>
      </c>
      <c r="B1146" s="141" t="s">
        <v>982</v>
      </c>
      <c r="C1146" s="143">
        <v>56</v>
      </c>
    </row>
    <row r="1147" s="221" customFormat="1" customHeight="1" spans="1:3">
      <c r="A1147" s="141">
        <v>2200112</v>
      </c>
      <c r="B1147" s="141" t="s">
        <v>983</v>
      </c>
      <c r="C1147" s="143">
        <v>0</v>
      </c>
    </row>
    <row r="1148" s="221" customFormat="1" customHeight="1" spans="1:3">
      <c r="A1148" s="141">
        <v>2200113</v>
      </c>
      <c r="B1148" s="141" t="s">
        <v>984</v>
      </c>
      <c r="C1148" s="143">
        <v>0</v>
      </c>
    </row>
    <row r="1149" s="221" customFormat="1" customHeight="1" spans="1:3">
      <c r="A1149" s="141">
        <v>2200114</v>
      </c>
      <c r="B1149" s="141" t="s">
        <v>985</v>
      </c>
      <c r="C1149" s="143">
        <v>0</v>
      </c>
    </row>
    <row r="1150" s="221" customFormat="1" customHeight="1" spans="1:3">
      <c r="A1150" s="141">
        <v>2200115</v>
      </c>
      <c r="B1150" s="141" t="s">
        <v>986</v>
      </c>
      <c r="C1150" s="143">
        <v>0</v>
      </c>
    </row>
    <row r="1151" s="221" customFormat="1" customHeight="1" spans="1:3">
      <c r="A1151" s="141">
        <v>2200116</v>
      </c>
      <c r="B1151" s="141" t="s">
        <v>987</v>
      </c>
      <c r="C1151" s="143">
        <v>0</v>
      </c>
    </row>
    <row r="1152" s="221" customFormat="1" customHeight="1" spans="1:3">
      <c r="A1152" s="141">
        <v>2200119</v>
      </c>
      <c r="B1152" s="141" t="s">
        <v>988</v>
      </c>
      <c r="C1152" s="143">
        <v>0</v>
      </c>
    </row>
    <row r="1153" s="221" customFormat="1" customHeight="1" spans="1:3">
      <c r="A1153" s="141">
        <v>2200120</v>
      </c>
      <c r="B1153" s="141" t="s">
        <v>989</v>
      </c>
      <c r="C1153" s="143">
        <v>0</v>
      </c>
    </row>
    <row r="1154" s="221" customFormat="1" customHeight="1" spans="1:3">
      <c r="A1154" s="141">
        <v>2200121</v>
      </c>
      <c r="B1154" s="141" t="s">
        <v>990</v>
      </c>
      <c r="C1154" s="143">
        <v>0</v>
      </c>
    </row>
    <row r="1155" s="221" customFormat="1" customHeight="1" spans="1:3">
      <c r="A1155" s="141">
        <v>2200122</v>
      </c>
      <c r="B1155" s="141" t="s">
        <v>991</v>
      </c>
      <c r="C1155" s="143">
        <v>0</v>
      </c>
    </row>
    <row r="1156" s="221" customFormat="1" customHeight="1" spans="1:3">
      <c r="A1156" s="141">
        <v>2200123</v>
      </c>
      <c r="B1156" s="141" t="s">
        <v>992</v>
      </c>
      <c r="C1156" s="143">
        <v>0</v>
      </c>
    </row>
    <row r="1157" s="221" customFormat="1" customHeight="1" spans="1:3">
      <c r="A1157" s="141">
        <v>2200124</v>
      </c>
      <c r="B1157" s="141" t="s">
        <v>993</v>
      </c>
      <c r="C1157" s="143">
        <v>0</v>
      </c>
    </row>
    <row r="1158" s="221" customFormat="1" customHeight="1" spans="1:3">
      <c r="A1158" s="141">
        <v>2200125</v>
      </c>
      <c r="B1158" s="141" t="s">
        <v>994</v>
      </c>
      <c r="C1158" s="143">
        <v>0</v>
      </c>
    </row>
    <row r="1159" s="221" customFormat="1" customHeight="1" spans="1:3">
      <c r="A1159" s="141">
        <v>2200126</v>
      </c>
      <c r="B1159" s="141" t="s">
        <v>995</v>
      </c>
      <c r="C1159" s="143">
        <v>0</v>
      </c>
    </row>
    <row r="1160" s="221" customFormat="1" customHeight="1" spans="1:3">
      <c r="A1160" s="141">
        <v>2200127</v>
      </c>
      <c r="B1160" s="141" t="s">
        <v>996</v>
      </c>
      <c r="C1160" s="143">
        <v>0</v>
      </c>
    </row>
    <row r="1161" s="221" customFormat="1" customHeight="1" spans="1:3">
      <c r="A1161" s="141">
        <v>2200128</v>
      </c>
      <c r="B1161" s="141" t="s">
        <v>997</v>
      </c>
      <c r="C1161" s="143">
        <v>0</v>
      </c>
    </row>
    <row r="1162" s="221" customFormat="1" customHeight="1" spans="1:3">
      <c r="A1162" s="141">
        <v>2200129</v>
      </c>
      <c r="B1162" s="141" t="s">
        <v>998</v>
      </c>
      <c r="C1162" s="143">
        <v>0</v>
      </c>
    </row>
    <row r="1163" s="221" customFormat="1" customHeight="1" spans="1:3">
      <c r="A1163" s="141">
        <v>2200150</v>
      </c>
      <c r="B1163" s="141" t="s">
        <v>125</v>
      </c>
      <c r="C1163" s="143">
        <v>0</v>
      </c>
    </row>
    <row r="1164" s="221" customFormat="1" customHeight="1" spans="1:3">
      <c r="A1164" s="141">
        <v>2200199</v>
      </c>
      <c r="B1164" s="141" t="s">
        <v>999</v>
      </c>
      <c r="C1164" s="143">
        <v>4169</v>
      </c>
    </row>
    <row r="1165" s="221" customFormat="1" customHeight="1" spans="1:3">
      <c r="A1165" s="141">
        <v>22005</v>
      </c>
      <c r="B1165" s="139" t="s">
        <v>1000</v>
      </c>
      <c r="C1165" s="143">
        <f>SUM(C1166:C1179)</f>
        <v>267</v>
      </c>
    </row>
    <row r="1166" s="221" customFormat="1" customHeight="1" spans="1:3">
      <c r="A1166" s="141">
        <v>2200501</v>
      </c>
      <c r="B1166" s="141" t="s">
        <v>116</v>
      </c>
      <c r="C1166" s="143">
        <v>23</v>
      </c>
    </row>
    <row r="1167" s="221" customFormat="1" customHeight="1" spans="1:3">
      <c r="A1167" s="141">
        <v>2200502</v>
      </c>
      <c r="B1167" s="141" t="s">
        <v>117</v>
      </c>
      <c r="C1167" s="143">
        <v>50</v>
      </c>
    </row>
    <row r="1168" s="221" customFormat="1" customHeight="1" spans="1:3">
      <c r="A1168" s="141">
        <v>2200503</v>
      </c>
      <c r="B1168" s="141" t="s">
        <v>118</v>
      </c>
      <c r="C1168" s="143">
        <v>0</v>
      </c>
    </row>
    <row r="1169" s="221" customFormat="1" customHeight="1" spans="1:3">
      <c r="A1169" s="141">
        <v>2200504</v>
      </c>
      <c r="B1169" s="141" t="s">
        <v>1001</v>
      </c>
      <c r="C1169" s="143">
        <v>0</v>
      </c>
    </row>
    <row r="1170" s="221" customFormat="1" customHeight="1" spans="1:3">
      <c r="A1170" s="141">
        <v>2200506</v>
      </c>
      <c r="B1170" s="141" t="s">
        <v>1002</v>
      </c>
      <c r="C1170" s="143">
        <v>0</v>
      </c>
    </row>
    <row r="1171" s="221" customFormat="1" customHeight="1" spans="1:3">
      <c r="A1171" s="141">
        <v>2200507</v>
      </c>
      <c r="B1171" s="141" t="s">
        <v>1003</v>
      </c>
      <c r="C1171" s="143">
        <v>0</v>
      </c>
    </row>
    <row r="1172" s="221" customFormat="1" customHeight="1" spans="1:3">
      <c r="A1172" s="141">
        <v>2200508</v>
      </c>
      <c r="B1172" s="141" t="s">
        <v>1004</v>
      </c>
      <c r="C1172" s="143">
        <v>0</v>
      </c>
    </row>
    <row r="1173" s="221" customFormat="1" customHeight="1" spans="1:3">
      <c r="A1173" s="141">
        <v>2200509</v>
      </c>
      <c r="B1173" s="141" t="s">
        <v>1005</v>
      </c>
      <c r="C1173" s="143">
        <v>0</v>
      </c>
    </row>
    <row r="1174" s="221" customFormat="1" customHeight="1" spans="1:3">
      <c r="A1174" s="141">
        <v>2200510</v>
      </c>
      <c r="B1174" s="141" t="s">
        <v>1006</v>
      </c>
      <c r="C1174" s="143">
        <v>41</v>
      </c>
    </row>
    <row r="1175" s="221" customFormat="1" customHeight="1" spans="1:3">
      <c r="A1175" s="141">
        <v>2200511</v>
      </c>
      <c r="B1175" s="141" t="s">
        <v>1007</v>
      </c>
      <c r="C1175" s="143">
        <v>86</v>
      </c>
    </row>
    <row r="1176" s="221" customFormat="1" customHeight="1" spans="1:3">
      <c r="A1176" s="141">
        <v>2200512</v>
      </c>
      <c r="B1176" s="141" t="s">
        <v>1008</v>
      </c>
      <c r="C1176" s="143">
        <v>0</v>
      </c>
    </row>
    <row r="1177" s="221" customFormat="1" customHeight="1" spans="1:3">
      <c r="A1177" s="141">
        <v>2200513</v>
      </c>
      <c r="B1177" s="141" t="s">
        <v>1009</v>
      </c>
      <c r="C1177" s="143">
        <v>0</v>
      </c>
    </row>
    <row r="1178" s="221" customFormat="1" customHeight="1" spans="1:3">
      <c r="A1178" s="141">
        <v>2200514</v>
      </c>
      <c r="B1178" s="141" t="s">
        <v>1010</v>
      </c>
      <c r="C1178" s="143">
        <v>0</v>
      </c>
    </row>
    <row r="1179" s="221" customFormat="1" customHeight="1" spans="1:3">
      <c r="A1179" s="141">
        <v>2200599</v>
      </c>
      <c r="B1179" s="141" t="s">
        <v>1011</v>
      </c>
      <c r="C1179" s="143">
        <v>67</v>
      </c>
    </row>
    <row r="1180" s="221" customFormat="1" customHeight="1" spans="1:3">
      <c r="A1180" s="141">
        <v>22099</v>
      </c>
      <c r="B1180" s="139" t="s">
        <v>1012</v>
      </c>
      <c r="C1180" s="143">
        <f>C1181</f>
        <v>0</v>
      </c>
    </row>
    <row r="1181" s="221" customFormat="1" customHeight="1" spans="1:3">
      <c r="A1181" s="141">
        <v>2209999</v>
      </c>
      <c r="B1181" s="141" t="s">
        <v>1013</v>
      </c>
      <c r="C1181" s="143">
        <v>0</v>
      </c>
    </row>
    <row r="1182" s="221" customFormat="1" customHeight="1" spans="1:3">
      <c r="A1182" s="141">
        <v>221</v>
      </c>
      <c r="B1182" s="139" t="s">
        <v>1014</v>
      </c>
      <c r="C1182" s="143">
        <f>SUM(C1183,C1194,C1198)</f>
        <v>20127</v>
      </c>
    </row>
    <row r="1183" s="221" customFormat="1" customHeight="1" spans="1:3">
      <c r="A1183" s="141">
        <v>22101</v>
      </c>
      <c r="B1183" s="139" t="s">
        <v>1015</v>
      </c>
      <c r="C1183" s="143">
        <f>SUM(C1184:C1193)</f>
        <v>7410</v>
      </c>
    </row>
    <row r="1184" s="221" customFormat="1" customHeight="1" spans="1:3">
      <c r="A1184" s="141">
        <v>2210101</v>
      </c>
      <c r="B1184" s="141" t="s">
        <v>1016</v>
      </c>
      <c r="C1184" s="143">
        <v>0</v>
      </c>
    </row>
    <row r="1185" s="221" customFormat="1" customHeight="1" spans="1:3">
      <c r="A1185" s="141">
        <v>2210102</v>
      </c>
      <c r="B1185" s="141" t="s">
        <v>1017</v>
      </c>
      <c r="C1185" s="143">
        <v>0</v>
      </c>
    </row>
    <row r="1186" s="221" customFormat="1" customHeight="1" spans="1:3">
      <c r="A1186" s="141">
        <v>2210103</v>
      </c>
      <c r="B1186" s="141" t="s">
        <v>1018</v>
      </c>
      <c r="C1186" s="143">
        <v>126</v>
      </c>
    </row>
    <row r="1187" s="221" customFormat="1" customHeight="1" spans="1:3">
      <c r="A1187" s="141">
        <v>2210104</v>
      </c>
      <c r="B1187" s="141" t="s">
        <v>1019</v>
      </c>
      <c r="C1187" s="143">
        <v>0</v>
      </c>
    </row>
    <row r="1188" s="221" customFormat="1" customHeight="1" spans="1:3">
      <c r="A1188" s="141">
        <v>2210105</v>
      </c>
      <c r="B1188" s="141" t="s">
        <v>1020</v>
      </c>
      <c r="C1188" s="143">
        <v>197</v>
      </c>
    </row>
    <row r="1189" s="221" customFormat="1" customHeight="1" spans="1:3">
      <c r="A1189" s="141">
        <v>2210106</v>
      </c>
      <c r="B1189" s="141" t="s">
        <v>1021</v>
      </c>
      <c r="C1189" s="143">
        <v>217</v>
      </c>
    </row>
    <row r="1190" s="221" customFormat="1" customHeight="1" spans="1:3">
      <c r="A1190" s="141">
        <v>2210107</v>
      </c>
      <c r="B1190" s="141" t="s">
        <v>1022</v>
      </c>
      <c r="C1190" s="143">
        <v>205</v>
      </c>
    </row>
    <row r="1191" s="221" customFormat="1" customHeight="1" spans="1:3">
      <c r="A1191" s="141">
        <v>2210108</v>
      </c>
      <c r="B1191" s="141" t="s">
        <v>1023</v>
      </c>
      <c r="C1191" s="143">
        <v>4841</v>
      </c>
    </row>
    <row r="1192" s="221" customFormat="1" customHeight="1" spans="1:3">
      <c r="A1192" s="141">
        <v>2210109</v>
      </c>
      <c r="B1192" s="141" t="s">
        <v>1024</v>
      </c>
      <c r="C1192" s="143">
        <v>0</v>
      </c>
    </row>
    <row r="1193" s="221" customFormat="1" customHeight="1" spans="1:3">
      <c r="A1193" s="141">
        <v>2210199</v>
      </c>
      <c r="B1193" s="141" t="s">
        <v>1025</v>
      </c>
      <c r="C1193" s="143">
        <v>1824</v>
      </c>
    </row>
    <row r="1194" s="221" customFormat="1" customHeight="1" spans="1:3">
      <c r="A1194" s="141">
        <v>22102</v>
      </c>
      <c r="B1194" s="139" t="s">
        <v>1026</v>
      </c>
      <c r="C1194" s="143">
        <f>SUM(C1195:C1197)</f>
        <v>12717</v>
      </c>
    </row>
    <row r="1195" s="221" customFormat="1" customHeight="1" spans="1:3">
      <c r="A1195" s="141">
        <v>2210201</v>
      </c>
      <c r="B1195" s="141" t="s">
        <v>1027</v>
      </c>
      <c r="C1195" s="143">
        <v>12717</v>
      </c>
    </row>
    <row r="1196" s="221" customFormat="1" customHeight="1" spans="1:3">
      <c r="A1196" s="141">
        <v>2210202</v>
      </c>
      <c r="B1196" s="141" t="s">
        <v>1028</v>
      </c>
      <c r="C1196" s="143">
        <v>0</v>
      </c>
    </row>
    <row r="1197" s="221" customFormat="1" customHeight="1" spans="1:3">
      <c r="A1197" s="141">
        <v>2210203</v>
      </c>
      <c r="B1197" s="141" t="s">
        <v>1029</v>
      </c>
      <c r="C1197" s="143">
        <v>0</v>
      </c>
    </row>
    <row r="1198" s="221" customFormat="1" customHeight="1" spans="1:3">
      <c r="A1198" s="141">
        <v>22103</v>
      </c>
      <c r="B1198" s="139" t="s">
        <v>1030</v>
      </c>
      <c r="C1198" s="143">
        <f>SUM(C1199:C1201)</f>
        <v>0</v>
      </c>
    </row>
    <row r="1199" s="221" customFormat="1" customHeight="1" spans="1:3">
      <c r="A1199" s="141">
        <v>2210301</v>
      </c>
      <c r="B1199" s="141" t="s">
        <v>1031</v>
      </c>
      <c r="C1199" s="143">
        <v>0</v>
      </c>
    </row>
    <row r="1200" s="221" customFormat="1" customHeight="1" spans="1:3">
      <c r="A1200" s="141">
        <v>2210302</v>
      </c>
      <c r="B1200" s="141" t="s">
        <v>1032</v>
      </c>
      <c r="C1200" s="143">
        <v>0</v>
      </c>
    </row>
    <row r="1201" s="221" customFormat="1" customHeight="1" spans="1:3">
      <c r="A1201" s="141">
        <v>2210399</v>
      </c>
      <c r="B1201" s="141" t="s">
        <v>1033</v>
      </c>
      <c r="C1201" s="143">
        <v>0</v>
      </c>
    </row>
    <row r="1202" s="221" customFormat="1" customHeight="1" spans="1:3">
      <c r="A1202" s="141">
        <v>222</v>
      </c>
      <c r="B1202" s="139" t="s">
        <v>1034</v>
      </c>
      <c r="C1202" s="143">
        <f>SUM(C1203,C1221,C1227,C1233)</f>
        <v>2676</v>
      </c>
    </row>
    <row r="1203" s="221" customFormat="1" customHeight="1" spans="1:3">
      <c r="A1203" s="141">
        <v>22201</v>
      </c>
      <c r="B1203" s="139" t="s">
        <v>1035</v>
      </c>
      <c r="C1203" s="143">
        <f>SUM(C1204:C1220)</f>
        <v>530</v>
      </c>
    </row>
    <row r="1204" s="221" customFormat="1" customHeight="1" spans="1:3">
      <c r="A1204" s="141">
        <v>2220101</v>
      </c>
      <c r="B1204" s="141" t="s">
        <v>116</v>
      </c>
      <c r="C1204" s="143">
        <v>0</v>
      </c>
    </row>
    <row r="1205" s="221" customFormat="1" customHeight="1" spans="1:3">
      <c r="A1205" s="141">
        <v>2220102</v>
      </c>
      <c r="B1205" s="141" t="s">
        <v>117</v>
      </c>
      <c r="C1205" s="143">
        <v>113</v>
      </c>
    </row>
    <row r="1206" s="221" customFormat="1" customHeight="1" spans="1:3">
      <c r="A1206" s="141">
        <v>2220103</v>
      </c>
      <c r="B1206" s="141" t="s">
        <v>118</v>
      </c>
      <c r="C1206" s="143">
        <v>0</v>
      </c>
    </row>
    <row r="1207" s="221" customFormat="1" customHeight="1" spans="1:3">
      <c r="A1207" s="141">
        <v>2220104</v>
      </c>
      <c r="B1207" s="141" t="s">
        <v>1036</v>
      </c>
      <c r="C1207" s="143">
        <v>0</v>
      </c>
    </row>
    <row r="1208" s="221" customFormat="1" customHeight="1" spans="1:3">
      <c r="A1208" s="141">
        <v>2220105</v>
      </c>
      <c r="B1208" s="141" t="s">
        <v>1037</v>
      </c>
      <c r="C1208" s="143">
        <v>0</v>
      </c>
    </row>
    <row r="1209" s="221" customFormat="1" customHeight="1" spans="1:3">
      <c r="A1209" s="141">
        <v>2220106</v>
      </c>
      <c r="B1209" s="141" t="s">
        <v>1038</v>
      </c>
      <c r="C1209" s="143">
        <v>0</v>
      </c>
    </row>
    <row r="1210" s="221" customFormat="1" customHeight="1" spans="1:3">
      <c r="A1210" s="141">
        <v>2220107</v>
      </c>
      <c r="B1210" s="141" t="s">
        <v>1039</v>
      </c>
      <c r="C1210" s="143">
        <v>0</v>
      </c>
    </row>
    <row r="1211" s="221" customFormat="1" customHeight="1" spans="1:3">
      <c r="A1211" s="141">
        <v>2220112</v>
      </c>
      <c r="B1211" s="141" t="s">
        <v>1040</v>
      </c>
      <c r="C1211" s="143">
        <v>387</v>
      </c>
    </row>
    <row r="1212" s="221" customFormat="1" customHeight="1" spans="1:3">
      <c r="A1212" s="141">
        <v>2220113</v>
      </c>
      <c r="B1212" s="141" t="s">
        <v>1041</v>
      </c>
      <c r="C1212" s="143">
        <v>0</v>
      </c>
    </row>
    <row r="1213" s="221" customFormat="1" customHeight="1" spans="1:3">
      <c r="A1213" s="141">
        <v>2220114</v>
      </c>
      <c r="B1213" s="141" t="s">
        <v>1042</v>
      </c>
      <c r="C1213" s="143">
        <v>0</v>
      </c>
    </row>
    <row r="1214" s="221" customFormat="1" customHeight="1" spans="1:3">
      <c r="A1214" s="141">
        <v>2220115</v>
      </c>
      <c r="B1214" s="141" t="s">
        <v>1043</v>
      </c>
      <c r="C1214" s="143">
        <v>0</v>
      </c>
    </row>
    <row r="1215" s="221" customFormat="1" customHeight="1" spans="1:3">
      <c r="A1215" s="141">
        <v>2220118</v>
      </c>
      <c r="B1215" s="141" t="s">
        <v>1044</v>
      </c>
      <c r="C1215" s="143">
        <v>0</v>
      </c>
    </row>
    <row r="1216" s="221" customFormat="1" customHeight="1" spans="1:3">
      <c r="A1216" s="141">
        <v>2220119</v>
      </c>
      <c r="B1216" s="141" t="s">
        <v>1045</v>
      </c>
      <c r="C1216" s="143">
        <v>0</v>
      </c>
    </row>
    <row r="1217" s="221" customFormat="1" customHeight="1" spans="1:3">
      <c r="A1217" s="141">
        <v>2220120</v>
      </c>
      <c r="B1217" s="141" t="s">
        <v>1046</v>
      </c>
      <c r="C1217" s="143">
        <v>0</v>
      </c>
    </row>
    <row r="1218" s="221" customFormat="1" customHeight="1" spans="1:3">
      <c r="A1218" s="141">
        <v>2220121</v>
      </c>
      <c r="B1218" s="141" t="s">
        <v>1047</v>
      </c>
      <c r="C1218" s="143">
        <v>0</v>
      </c>
    </row>
    <row r="1219" s="221" customFormat="1" customHeight="1" spans="1:3">
      <c r="A1219" s="141">
        <v>2220150</v>
      </c>
      <c r="B1219" s="141" t="s">
        <v>125</v>
      </c>
      <c r="C1219" s="143">
        <v>0</v>
      </c>
    </row>
    <row r="1220" s="221" customFormat="1" customHeight="1" spans="1:3">
      <c r="A1220" s="141">
        <v>2220199</v>
      </c>
      <c r="B1220" s="141" t="s">
        <v>1048</v>
      </c>
      <c r="C1220" s="143">
        <v>30</v>
      </c>
    </row>
    <row r="1221" s="221" customFormat="1" customHeight="1" spans="1:3">
      <c r="A1221" s="141">
        <v>22203</v>
      </c>
      <c r="B1221" s="139" t="s">
        <v>1049</v>
      </c>
      <c r="C1221" s="143">
        <f>SUM(C1222:C1226)</f>
        <v>0</v>
      </c>
    </row>
    <row r="1222" s="221" customFormat="1" customHeight="1" spans="1:3">
      <c r="A1222" s="141">
        <v>2220301</v>
      </c>
      <c r="B1222" s="141" t="s">
        <v>1050</v>
      </c>
      <c r="C1222" s="143">
        <v>0</v>
      </c>
    </row>
    <row r="1223" s="221" customFormat="1" customHeight="1" spans="1:3">
      <c r="A1223" s="141">
        <v>2220303</v>
      </c>
      <c r="B1223" s="141" t="s">
        <v>1051</v>
      </c>
      <c r="C1223" s="143">
        <v>0</v>
      </c>
    </row>
    <row r="1224" s="221" customFormat="1" customHeight="1" spans="1:3">
      <c r="A1224" s="141">
        <v>2220304</v>
      </c>
      <c r="B1224" s="141" t="s">
        <v>1052</v>
      </c>
      <c r="C1224" s="143">
        <v>0</v>
      </c>
    </row>
    <row r="1225" s="221" customFormat="1" customHeight="1" spans="1:3">
      <c r="A1225" s="141">
        <v>2220305</v>
      </c>
      <c r="B1225" s="141" t="s">
        <v>1053</v>
      </c>
      <c r="C1225" s="143">
        <v>0</v>
      </c>
    </row>
    <row r="1226" s="221" customFormat="1" customHeight="1" spans="1:3">
      <c r="A1226" s="141">
        <v>2220399</v>
      </c>
      <c r="B1226" s="141" t="s">
        <v>1054</v>
      </c>
      <c r="C1226" s="143">
        <v>0</v>
      </c>
    </row>
    <row r="1227" s="221" customFormat="1" customHeight="1" spans="1:3">
      <c r="A1227" s="141">
        <v>22204</v>
      </c>
      <c r="B1227" s="139" t="s">
        <v>1055</v>
      </c>
      <c r="C1227" s="143">
        <f>SUM(C1228:C1232)</f>
        <v>1796</v>
      </c>
    </row>
    <row r="1228" s="221" customFormat="1" customHeight="1" spans="1:3">
      <c r="A1228" s="141">
        <v>2220401</v>
      </c>
      <c r="B1228" s="141" t="s">
        <v>1056</v>
      </c>
      <c r="C1228" s="143">
        <v>870</v>
      </c>
    </row>
    <row r="1229" s="221" customFormat="1" customHeight="1" spans="1:3">
      <c r="A1229" s="141">
        <v>2220402</v>
      </c>
      <c r="B1229" s="141" t="s">
        <v>1057</v>
      </c>
      <c r="C1229" s="143">
        <v>529</v>
      </c>
    </row>
    <row r="1230" s="221" customFormat="1" customHeight="1" spans="1:3">
      <c r="A1230" s="141">
        <v>2220403</v>
      </c>
      <c r="B1230" s="141" t="s">
        <v>1058</v>
      </c>
      <c r="C1230" s="143">
        <v>0</v>
      </c>
    </row>
    <row r="1231" s="221" customFormat="1" customHeight="1" spans="1:3">
      <c r="A1231" s="141">
        <v>2220404</v>
      </c>
      <c r="B1231" s="141" t="s">
        <v>1059</v>
      </c>
      <c r="C1231" s="143">
        <v>0</v>
      </c>
    </row>
    <row r="1232" s="221" customFormat="1" customHeight="1" spans="1:3">
      <c r="A1232" s="141">
        <v>2220499</v>
      </c>
      <c r="B1232" s="141" t="s">
        <v>1060</v>
      </c>
      <c r="C1232" s="143">
        <v>397</v>
      </c>
    </row>
    <row r="1233" s="221" customFormat="1" customHeight="1" spans="1:3">
      <c r="A1233" s="141">
        <v>22205</v>
      </c>
      <c r="B1233" s="139" t="s">
        <v>1061</v>
      </c>
      <c r="C1233" s="143">
        <f>SUM(C1234:C1245)</f>
        <v>350</v>
      </c>
    </row>
    <row r="1234" s="221" customFormat="1" customHeight="1" spans="1:3">
      <c r="A1234" s="141">
        <v>2220501</v>
      </c>
      <c r="B1234" s="141" t="s">
        <v>1062</v>
      </c>
      <c r="C1234" s="143">
        <v>0</v>
      </c>
    </row>
    <row r="1235" s="221" customFormat="1" customHeight="1" spans="1:3">
      <c r="A1235" s="141">
        <v>2220502</v>
      </c>
      <c r="B1235" s="141" t="s">
        <v>1063</v>
      </c>
      <c r="C1235" s="143">
        <v>0</v>
      </c>
    </row>
    <row r="1236" s="221" customFormat="1" customHeight="1" spans="1:3">
      <c r="A1236" s="141">
        <v>2220503</v>
      </c>
      <c r="B1236" s="141" t="s">
        <v>1064</v>
      </c>
      <c r="C1236" s="143">
        <v>0</v>
      </c>
    </row>
    <row r="1237" s="221" customFormat="1" customHeight="1" spans="1:3">
      <c r="A1237" s="141">
        <v>2220504</v>
      </c>
      <c r="B1237" s="141" t="s">
        <v>1065</v>
      </c>
      <c r="C1237" s="143">
        <v>0</v>
      </c>
    </row>
    <row r="1238" s="221" customFormat="1" customHeight="1" spans="1:3">
      <c r="A1238" s="141">
        <v>2220505</v>
      </c>
      <c r="B1238" s="141" t="s">
        <v>1066</v>
      </c>
      <c r="C1238" s="143">
        <v>0</v>
      </c>
    </row>
    <row r="1239" s="221" customFormat="1" customHeight="1" spans="1:3">
      <c r="A1239" s="141">
        <v>2220506</v>
      </c>
      <c r="B1239" s="141" t="s">
        <v>1067</v>
      </c>
      <c r="C1239" s="143">
        <v>0</v>
      </c>
    </row>
    <row r="1240" s="221" customFormat="1" customHeight="1" spans="1:3">
      <c r="A1240" s="141">
        <v>2220507</v>
      </c>
      <c r="B1240" s="141" t="s">
        <v>1068</v>
      </c>
      <c r="C1240" s="143">
        <v>0</v>
      </c>
    </row>
    <row r="1241" s="221" customFormat="1" customHeight="1" spans="1:3">
      <c r="A1241" s="141">
        <v>2220508</v>
      </c>
      <c r="B1241" s="141" t="s">
        <v>1069</v>
      </c>
      <c r="C1241" s="143">
        <v>0</v>
      </c>
    </row>
    <row r="1242" s="221" customFormat="1" customHeight="1" spans="1:3">
      <c r="A1242" s="141">
        <v>2220509</v>
      </c>
      <c r="B1242" s="141" t="s">
        <v>1070</v>
      </c>
      <c r="C1242" s="143">
        <v>0</v>
      </c>
    </row>
    <row r="1243" s="221" customFormat="1" customHeight="1" spans="1:3">
      <c r="A1243" s="141">
        <v>2220510</v>
      </c>
      <c r="B1243" s="141" t="s">
        <v>1071</v>
      </c>
      <c r="C1243" s="143">
        <v>0</v>
      </c>
    </row>
    <row r="1244" s="221" customFormat="1" customHeight="1" spans="1:3">
      <c r="A1244" s="141">
        <v>2220511</v>
      </c>
      <c r="B1244" s="141" t="s">
        <v>1072</v>
      </c>
      <c r="C1244" s="143">
        <v>350</v>
      </c>
    </row>
    <row r="1245" s="221" customFormat="1" customHeight="1" spans="1:3">
      <c r="A1245" s="141">
        <v>2220599</v>
      </c>
      <c r="B1245" s="141" t="s">
        <v>1073</v>
      </c>
      <c r="C1245" s="143">
        <v>0</v>
      </c>
    </row>
    <row r="1246" s="221" customFormat="1" customHeight="1" spans="1:3">
      <c r="A1246" s="141">
        <v>224</v>
      </c>
      <c r="B1246" s="139" t="s">
        <v>1074</v>
      </c>
      <c r="C1246" s="143">
        <f>SUM(C1247,C1258,C1264,C1272,C1285,C1289,C1293)</f>
        <v>4987</v>
      </c>
    </row>
    <row r="1247" s="221" customFormat="1" customHeight="1" spans="1:3">
      <c r="A1247" s="141">
        <v>22401</v>
      </c>
      <c r="B1247" s="139" t="s">
        <v>1075</v>
      </c>
      <c r="C1247" s="143">
        <f>SUM(C1248:C1257)</f>
        <v>2480</v>
      </c>
    </row>
    <row r="1248" s="221" customFormat="1" customHeight="1" spans="1:3">
      <c r="A1248" s="141">
        <v>2240101</v>
      </c>
      <c r="B1248" s="141" t="s">
        <v>116</v>
      </c>
      <c r="C1248" s="143">
        <v>1478</v>
      </c>
    </row>
    <row r="1249" s="221" customFormat="1" customHeight="1" spans="1:3">
      <c r="A1249" s="141">
        <v>2240102</v>
      </c>
      <c r="B1249" s="141" t="s">
        <v>117</v>
      </c>
      <c r="C1249" s="143">
        <v>394</v>
      </c>
    </row>
    <row r="1250" s="221" customFormat="1" customHeight="1" spans="1:3">
      <c r="A1250" s="141">
        <v>2240103</v>
      </c>
      <c r="B1250" s="141" t="s">
        <v>118</v>
      </c>
      <c r="C1250" s="143">
        <v>0</v>
      </c>
    </row>
    <row r="1251" s="221" customFormat="1" customHeight="1" spans="1:3">
      <c r="A1251" s="141">
        <v>2240104</v>
      </c>
      <c r="B1251" s="141" t="s">
        <v>1076</v>
      </c>
      <c r="C1251" s="143">
        <v>0</v>
      </c>
    </row>
    <row r="1252" s="221" customFormat="1" customHeight="1" spans="1:3">
      <c r="A1252" s="141">
        <v>2240105</v>
      </c>
      <c r="B1252" s="141" t="s">
        <v>1077</v>
      </c>
      <c r="C1252" s="143">
        <v>0</v>
      </c>
    </row>
    <row r="1253" s="221" customFormat="1" customHeight="1" spans="1:3">
      <c r="A1253" s="141">
        <v>2240106</v>
      </c>
      <c r="B1253" s="141" t="s">
        <v>1078</v>
      </c>
      <c r="C1253" s="143">
        <v>0</v>
      </c>
    </row>
    <row r="1254" s="221" customFormat="1" customHeight="1" spans="1:3">
      <c r="A1254" s="141">
        <v>2240108</v>
      </c>
      <c r="B1254" s="141" t="s">
        <v>1079</v>
      </c>
      <c r="C1254" s="143">
        <v>120</v>
      </c>
    </row>
    <row r="1255" s="221" customFormat="1" customHeight="1" spans="1:3">
      <c r="A1255" s="141">
        <v>2240109</v>
      </c>
      <c r="B1255" s="141" t="s">
        <v>1080</v>
      </c>
      <c r="C1255" s="143">
        <v>0</v>
      </c>
    </row>
    <row r="1256" s="221" customFormat="1" customHeight="1" spans="1:3">
      <c r="A1256" s="141">
        <v>2240150</v>
      </c>
      <c r="B1256" s="141" t="s">
        <v>125</v>
      </c>
      <c r="C1256" s="143">
        <v>0</v>
      </c>
    </row>
    <row r="1257" s="221" customFormat="1" customHeight="1" spans="1:3">
      <c r="A1257" s="141">
        <v>2240199</v>
      </c>
      <c r="B1257" s="141" t="s">
        <v>1081</v>
      </c>
      <c r="C1257" s="143">
        <v>488</v>
      </c>
    </row>
    <row r="1258" s="221" customFormat="1" customHeight="1" spans="1:3">
      <c r="A1258" s="141">
        <v>22402</v>
      </c>
      <c r="B1258" s="139" t="s">
        <v>1082</v>
      </c>
      <c r="C1258" s="143">
        <f>SUM(C1259:C1263)</f>
        <v>997</v>
      </c>
    </row>
    <row r="1259" s="221" customFormat="1" customHeight="1" spans="1:3">
      <c r="A1259" s="141">
        <v>2240201</v>
      </c>
      <c r="B1259" s="141" t="s">
        <v>116</v>
      </c>
      <c r="C1259" s="143">
        <v>0</v>
      </c>
    </row>
    <row r="1260" s="221" customFormat="1" customHeight="1" spans="1:3">
      <c r="A1260" s="141">
        <v>2240202</v>
      </c>
      <c r="B1260" s="141" t="s">
        <v>117</v>
      </c>
      <c r="C1260" s="143">
        <v>1</v>
      </c>
    </row>
    <row r="1261" s="221" customFormat="1" customHeight="1" spans="1:3">
      <c r="A1261" s="141">
        <v>2240203</v>
      </c>
      <c r="B1261" s="141" t="s">
        <v>118</v>
      </c>
      <c r="C1261" s="143">
        <v>0</v>
      </c>
    </row>
    <row r="1262" s="221" customFormat="1" customHeight="1" spans="1:3">
      <c r="A1262" s="141">
        <v>2240204</v>
      </c>
      <c r="B1262" s="141" t="s">
        <v>1083</v>
      </c>
      <c r="C1262" s="143">
        <v>979</v>
      </c>
    </row>
    <row r="1263" s="221" customFormat="1" customHeight="1" spans="1:3">
      <c r="A1263" s="141">
        <v>2240299</v>
      </c>
      <c r="B1263" s="141" t="s">
        <v>1084</v>
      </c>
      <c r="C1263" s="143">
        <v>17</v>
      </c>
    </row>
    <row r="1264" s="221" customFormat="1" customHeight="1" spans="1:3">
      <c r="A1264" s="141">
        <v>22404</v>
      </c>
      <c r="B1264" s="139" t="s">
        <v>1085</v>
      </c>
      <c r="C1264" s="143">
        <f>SUM(C1265:C1271)</f>
        <v>0</v>
      </c>
    </row>
    <row r="1265" s="221" customFormat="1" customHeight="1" spans="1:3">
      <c r="A1265" s="141">
        <v>2240401</v>
      </c>
      <c r="B1265" s="141" t="s">
        <v>116</v>
      </c>
      <c r="C1265" s="143">
        <v>0</v>
      </c>
    </row>
    <row r="1266" s="221" customFormat="1" customHeight="1" spans="1:3">
      <c r="A1266" s="141">
        <v>2240402</v>
      </c>
      <c r="B1266" s="141" t="s">
        <v>117</v>
      </c>
      <c r="C1266" s="143">
        <v>0</v>
      </c>
    </row>
    <row r="1267" s="221" customFormat="1" customHeight="1" spans="1:3">
      <c r="A1267" s="141">
        <v>2240403</v>
      </c>
      <c r="B1267" s="141" t="s">
        <v>118</v>
      </c>
      <c r="C1267" s="143">
        <v>0</v>
      </c>
    </row>
    <row r="1268" s="221" customFormat="1" customHeight="1" spans="1:3">
      <c r="A1268" s="141">
        <v>2240404</v>
      </c>
      <c r="B1268" s="141" t="s">
        <v>1086</v>
      </c>
      <c r="C1268" s="143">
        <v>0</v>
      </c>
    </row>
    <row r="1269" s="221" customFormat="1" customHeight="1" spans="1:3">
      <c r="A1269" s="141">
        <v>2240405</v>
      </c>
      <c r="B1269" s="141" t="s">
        <v>1087</v>
      </c>
      <c r="C1269" s="143">
        <v>0</v>
      </c>
    </row>
    <row r="1270" s="221" customFormat="1" customHeight="1" spans="1:3">
      <c r="A1270" s="141">
        <v>2240450</v>
      </c>
      <c r="B1270" s="141" t="s">
        <v>125</v>
      </c>
      <c r="C1270" s="143">
        <v>0</v>
      </c>
    </row>
    <row r="1271" s="221" customFormat="1" customHeight="1" spans="1:3">
      <c r="A1271" s="141">
        <v>2240499</v>
      </c>
      <c r="B1271" s="141" t="s">
        <v>1088</v>
      </c>
      <c r="C1271" s="143">
        <v>0</v>
      </c>
    </row>
    <row r="1272" s="221" customFormat="1" customHeight="1" spans="1:3">
      <c r="A1272" s="141">
        <v>22405</v>
      </c>
      <c r="B1272" s="139" t="s">
        <v>1089</v>
      </c>
      <c r="C1272" s="143">
        <f>SUM(C1273:C1284)</f>
        <v>72</v>
      </c>
    </row>
    <row r="1273" s="221" customFormat="1" customHeight="1" spans="1:3">
      <c r="A1273" s="141">
        <v>2240501</v>
      </c>
      <c r="B1273" s="141" t="s">
        <v>116</v>
      </c>
      <c r="C1273" s="143">
        <v>20</v>
      </c>
    </row>
    <row r="1274" s="221" customFormat="1" customHeight="1" spans="1:3">
      <c r="A1274" s="141">
        <v>2240502</v>
      </c>
      <c r="B1274" s="141" t="s">
        <v>117</v>
      </c>
      <c r="C1274" s="143">
        <v>0</v>
      </c>
    </row>
    <row r="1275" s="221" customFormat="1" customHeight="1" spans="1:3">
      <c r="A1275" s="141">
        <v>2240503</v>
      </c>
      <c r="B1275" s="141" t="s">
        <v>118</v>
      </c>
      <c r="C1275" s="143">
        <v>0</v>
      </c>
    </row>
    <row r="1276" s="221" customFormat="1" customHeight="1" spans="1:3">
      <c r="A1276" s="141">
        <v>2240504</v>
      </c>
      <c r="B1276" s="141" t="s">
        <v>1090</v>
      </c>
      <c r="C1276" s="143">
        <v>13</v>
      </c>
    </row>
    <row r="1277" s="221" customFormat="1" customHeight="1" spans="1:3">
      <c r="A1277" s="141">
        <v>2240505</v>
      </c>
      <c r="B1277" s="141" t="s">
        <v>1091</v>
      </c>
      <c r="C1277" s="143">
        <v>6</v>
      </c>
    </row>
    <row r="1278" s="221" customFormat="1" customHeight="1" spans="1:3">
      <c r="A1278" s="141">
        <v>2240506</v>
      </c>
      <c r="B1278" s="141" t="s">
        <v>1092</v>
      </c>
      <c r="C1278" s="143">
        <v>0</v>
      </c>
    </row>
    <row r="1279" s="221" customFormat="1" customHeight="1" spans="1:3">
      <c r="A1279" s="141">
        <v>2240507</v>
      </c>
      <c r="B1279" s="141" t="s">
        <v>1093</v>
      </c>
      <c r="C1279" s="143">
        <v>26</v>
      </c>
    </row>
    <row r="1280" s="221" customFormat="1" customHeight="1" spans="1:3">
      <c r="A1280" s="141">
        <v>2240508</v>
      </c>
      <c r="B1280" s="141" t="s">
        <v>1094</v>
      </c>
      <c r="C1280" s="143">
        <v>0</v>
      </c>
    </row>
    <row r="1281" s="221" customFormat="1" customHeight="1" spans="1:3">
      <c r="A1281" s="141">
        <v>2240509</v>
      </c>
      <c r="B1281" s="141" t="s">
        <v>1095</v>
      </c>
      <c r="C1281" s="143">
        <v>2</v>
      </c>
    </row>
    <row r="1282" s="221" customFormat="1" customHeight="1" spans="1:3">
      <c r="A1282" s="141">
        <v>2240510</v>
      </c>
      <c r="B1282" s="141" t="s">
        <v>1096</v>
      </c>
      <c r="C1282" s="143">
        <v>0</v>
      </c>
    </row>
    <row r="1283" s="221" customFormat="1" customHeight="1" spans="1:3">
      <c r="A1283" s="141">
        <v>2240550</v>
      </c>
      <c r="B1283" s="141" t="s">
        <v>1097</v>
      </c>
      <c r="C1283" s="143">
        <v>0</v>
      </c>
    </row>
    <row r="1284" s="221" customFormat="1" customHeight="1" spans="1:3">
      <c r="A1284" s="141">
        <v>2240599</v>
      </c>
      <c r="B1284" s="141" t="s">
        <v>1098</v>
      </c>
      <c r="C1284" s="143">
        <v>5</v>
      </c>
    </row>
    <row r="1285" s="221" customFormat="1" customHeight="1" spans="1:3">
      <c r="A1285" s="141">
        <v>22406</v>
      </c>
      <c r="B1285" s="139" t="s">
        <v>1099</v>
      </c>
      <c r="C1285" s="143">
        <f>SUM(C1286:C1288)</f>
        <v>798</v>
      </c>
    </row>
    <row r="1286" s="221" customFormat="1" customHeight="1" spans="1:3">
      <c r="A1286" s="141">
        <v>2240601</v>
      </c>
      <c r="B1286" s="141" t="s">
        <v>1100</v>
      </c>
      <c r="C1286" s="143">
        <v>582</v>
      </c>
    </row>
    <row r="1287" s="221" customFormat="1" customHeight="1" spans="1:3">
      <c r="A1287" s="141">
        <v>2240602</v>
      </c>
      <c r="B1287" s="141" t="s">
        <v>1101</v>
      </c>
      <c r="C1287" s="143">
        <v>196</v>
      </c>
    </row>
    <row r="1288" s="221" customFormat="1" customHeight="1" spans="1:3">
      <c r="A1288" s="141">
        <v>2240699</v>
      </c>
      <c r="B1288" s="141" t="s">
        <v>1102</v>
      </c>
      <c r="C1288" s="143">
        <v>20</v>
      </c>
    </row>
    <row r="1289" s="221" customFormat="1" customHeight="1" spans="1:3">
      <c r="A1289" s="141">
        <v>22407</v>
      </c>
      <c r="B1289" s="139" t="s">
        <v>1103</v>
      </c>
      <c r="C1289" s="225">
        <f>SUM(C1290:C1292)</f>
        <v>416</v>
      </c>
    </row>
    <row r="1290" s="221" customFormat="1" customHeight="1" spans="1:3">
      <c r="A1290" s="141">
        <v>2240703</v>
      </c>
      <c r="B1290" s="141" t="s">
        <v>1104</v>
      </c>
      <c r="C1290" s="143">
        <v>416</v>
      </c>
    </row>
    <row r="1291" s="221" customFormat="1" customHeight="1" spans="1:3">
      <c r="A1291" s="141">
        <v>2240704</v>
      </c>
      <c r="B1291" s="141" t="s">
        <v>1105</v>
      </c>
      <c r="C1291" s="143">
        <v>0</v>
      </c>
    </row>
    <row r="1292" s="221" customFormat="1" customHeight="1" spans="1:3">
      <c r="A1292" s="141">
        <v>2240799</v>
      </c>
      <c r="B1292" s="141" t="s">
        <v>1106</v>
      </c>
      <c r="C1292" s="143">
        <v>0</v>
      </c>
    </row>
    <row r="1293" s="221" customFormat="1" customHeight="1" spans="1:3">
      <c r="A1293" s="141">
        <v>22499</v>
      </c>
      <c r="B1293" s="139" t="s">
        <v>1107</v>
      </c>
      <c r="C1293" s="143">
        <f t="shared" ref="C1293:C1296" si="1">C1294</f>
        <v>224</v>
      </c>
    </row>
    <row r="1294" s="221" customFormat="1" customHeight="1" spans="1:3">
      <c r="A1294" s="141">
        <v>2249999</v>
      </c>
      <c r="B1294" s="141" t="s">
        <v>1108</v>
      </c>
      <c r="C1294" s="143">
        <v>224</v>
      </c>
    </row>
    <row r="1295" s="221" customFormat="1" customHeight="1" spans="1:3">
      <c r="A1295" s="141">
        <v>229</v>
      </c>
      <c r="B1295" s="139" t="s">
        <v>1109</v>
      </c>
      <c r="C1295" s="143">
        <f t="shared" si="1"/>
        <v>36</v>
      </c>
    </row>
    <row r="1296" s="221" customFormat="1" customHeight="1" spans="1:3">
      <c r="A1296" s="141">
        <v>22999</v>
      </c>
      <c r="B1296" s="139" t="s">
        <v>1110</v>
      </c>
      <c r="C1296" s="143">
        <f t="shared" si="1"/>
        <v>36</v>
      </c>
    </row>
    <row r="1297" s="221" customFormat="1" customHeight="1" spans="1:3">
      <c r="A1297" s="141">
        <v>2299999</v>
      </c>
      <c r="B1297" s="141" t="s">
        <v>1111</v>
      </c>
      <c r="C1297" s="143">
        <v>36</v>
      </c>
    </row>
    <row r="1298" s="221" customFormat="1" customHeight="1" spans="1:3">
      <c r="A1298" s="141">
        <v>232</v>
      </c>
      <c r="B1298" s="139" t="s">
        <v>1112</v>
      </c>
      <c r="C1298" s="143">
        <f>SUM(C1299,C1300,C1305)</f>
        <v>17601</v>
      </c>
    </row>
    <row r="1299" s="221" customFormat="1" customHeight="1" spans="1:3">
      <c r="A1299" s="141">
        <v>23201</v>
      </c>
      <c r="B1299" s="139" t="s">
        <v>1113</v>
      </c>
      <c r="C1299" s="143">
        <v>0</v>
      </c>
    </row>
    <row r="1300" s="221" customFormat="1" customHeight="1" spans="1:3">
      <c r="A1300" s="141">
        <v>23202</v>
      </c>
      <c r="B1300" s="139" t="s">
        <v>1114</v>
      </c>
      <c r="C1300" s="143">
        <f>SUM(C1301:C1304)</f>
        <v>0</v>
      </c>
    </row>
    <row r="1301" s="221" customFormat="1" customHeight="1" spans="1:3">
      <c r="A1301" s="141">
        <v>2320201</v>
      </c>
      <c r="B1301" s="141" t="s">
        <v>1115</v>
      </c>
      <c r="C1301" s="143">
        <v>0</v>
      </c>
    </row>
    <row r="1302" s="221" customFormat="1" customHeight="1" spans="1:3">
      <c r="A1302" s="141">
        <v>2320202</v>
      </c>
      <c r="B1302" s="141" t="s">
        <v>1116</v>
      </c>
      <c r="C1302" s="143">
        <v>0</v>
      </c>
    </row>
    <row r="1303" s="221" customFormat="1" customHeight="1" spans="1:3">
      <c r="A1303" s="141">
        <v>2320203</v>
      </c>
      <c r="B1303" s="141" t="s">
        <v>1117</v>
      </c>
      <c r="C1303" s="143">
        <v>0</v>
      </c>
    </row>
    <row r="1304" s="221" customFormat="1" customHeight="1" spans="1:3">
      <c r="A1304" s="141">
        <v>2320299</v>
      </c>
      <c r="B1304" s="141" t="s">
        <v>1118</v>
      </c>
      <c r="C1304" s="143">
        <v>0</v>
      </c>
    </row>
    <row r="1305" s="221" customFormat="1" customHeight="1" spans="1:3">
      <c r="A1305" s="141">
        <v>23203</v>
      </c>
      <c r="B1305" s="139" t="s">
        <v>1119</v>
      </c>
      <c r="C1305" s="143">
        <f>SUM(C1306:C1309)</f>
        <v>17601</v>
      </c>
    </row>
    <row r="1306" s="221" customFormat="1" ht="17.25" customHeight="1" spans="1:3">
      <c r="A1306" s="141">
        <v>2320301</v>
      </c>
      <c r="B1306" s="141" t="s">
        <v>1120</v>
      </c>
      <c r="C1306" s="143">
        <v>17601</v>
      </c>
    </row>
    <row r="1307" s="221" customFormat="1" customHeight="1" spans="1:3">
      <c r="A1307" s="141">
        <v>2320302</v>
      </c>
      <c r="B1307" s="141" t="s">
        <v>1121</v>
      </c>
      <c r="C1307" s="143">
        <v>0</v>
      </c>
    </row>
    <row r="1308" s="221" customFormat="1" customHeight="1" spans="1:3">
      <c r="A1308" s="141">
        <v>2320303</v>
      </c>
      <c r="B1308" s="141" t="s">
        <v>1122</v>
      </c>
      <c r="C1308" s="143">
        <v>0</v>
      </c>
    </row>
    <row r="1309" s="221" customFormat="1" customHeight="1" spans="1:3">
      <c r="A1309" s="141">
        <v>2320399</v>
      </c>
      <c r="B1309" s="141" t="s">
        <v>1123</v>
      </c>
      <c r="C1309" s="143">
        <v>0</v>
      </c>
    </row>
    <row r="1310" s="221" customFormat="1" customHeight="1" spans="1:3">
      <c r="A1310" s="141">
        <v>233</v>
      </c>
      <c r="B1310" s="139" t="s">
        <v>1124</v>
      </c>
      <c r="C1310" s="143">
        <f>C1311+C1312+C1313</f>
        <v>0</v>
      </c>
    </row>
    <row r="1311" s="221" customFormat="1" customHeight="1" spans="1:3">
      <c r="A1311" s="141">
        <v>23301</v>
      </c>
      <c r="B1311" s="139" t="s">
        <v>1125</v>
      </c>
      <c r="C1311" s="143">
        <v>0</v>
      </c>
    </row>
    <row r="1312" s="221" customFormat="1" customHeight="1" spans="1:3">
      <c r="A1312" s="141">
        <v>23302</v>
      </c>
      <c r="B1312" s="139" t="s">
        <v>1126</v>
      </c>
      <c r="C1312" s="143">
        <v>0</v>
      </c>
    </row>
    <row r="1313" s="221" customFormat="1" customHeight="1" spans="1:3">
      <c r="A1313" s="141">
        <v>23303</v>
      </c>
      <c r="B1313" s="139" t="s">
        <v>1127</v>
      </c>
      <c r="C1313" s="143">
        <v>0</v>
      </c>
    </row>
  </sheetData>
  <mergeCells count="2">
    <mergeCell ref="A1:C1"/>
    <mergeCell ref="A2:C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72"/>
  <sheetViews>
    <sheetView workbookViewId="0">
      <selection activeCell="A1" sqref="A1:E1"/>
    </sheetView>
  </sheetViews>
  <sheetFormatPr defaultColWidth="6.75" defaultRowHeight="11.25"/>
  <cols>
    <col min="1" max="1" width="41.375" style="134" customWidth="1"/>
    <col min="2" max="2" width="13.875" style="104" customWidth="1"/>
    <col min="3" max="3" width="13.875" style="197" customWidth="1"/>
    <col min="4" max="5" width="13.875" style="198" customWidth="1"/>
    <col min="6" max="16384" width="6.75" style="14"/>
  </cols>
  <sheetData>
    <row r="1" s="14" customFormat="1" ht="45" customHeight="1" spans="1:244">
      <c r="A1" s="135" t="s">
        <v>1128</v>
      </c>
      <c r="B1" s="78"/>
      <c r="C1" s="199"/>
      <c r="D1" s="200"/>
      <c r="E1" s="200"/>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row>
    <row r="2" s="14" customFormat="1" ht="19.5" customHeight="1" spans="1:244">
      <c r="A2" s="201"/>
      <c r="B2" s="202"/>
      <c r="C2" s="197"/>
      <c r="D2" s="203"/>
      <c r="E2" s="204" t="s">
        <v>111</v>
      </c>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row>
    <row r="3" s="14" customFormat="1" ht="36" customHeight="1" spans="1:244">
      <c r="A3" s="205" t="s">
        <v>1129</v>
      </c>
      <c r="B3" s="206" t="s">
        <v>1130</v>
      </c>
      <c r="C3" s="207" t="s">
        <v>112</v>
      </c>
      <c r="D3" s="208" t="s">
        <v>1131</v>
      </c>
      <c r="E3" s="208" t="s">
        <v>1132</v>
      </c>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4"/>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row>
    <row r="4" s="14" customFormat="1" ht="24" customHeight="1" spans="1:244">
      <c r="A4" s="205" t="s">
        <v>1133</v>
      </c>
      <c r="B4" s="209">
        <v>344561</v>
      </c>
      <c r="C4" s="209">
        <f>SUM(C5,C12,C51)</f>
        <v>461994</v>
      </c>
      <c r="D4" s="210">
        <f>C4/B4</f>
        <v>1.34081918731371</v>
      </c>
      <c r="E4" s="210">
        <v>0.1843</v>
      </c>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4"/>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row>
    <row r="5" ht="15" customHeight="1" spans="1:5">
      <c r="A5" s="142" t="s">
        <v>1134</v>
      </c>
      <c r="B5" s="211">
        <f>SUM(B6:B11)</f>
        <v>0</v>
      </c>
      <c r="C5" s="211">
        <f>SUM(C6:C11)</f>
        <v>7960</v>
      </c>
      <c r="D5" s="210">
        <v>1</v>
      </c>
      <c r="E5" s="212"/>
    </row>
    <row r="6" ht="15" customHeight="1" spans="1:5">
      <c r="A6" s="144" t="s">
        <v>1135</v>
      </c>
      <c r="B6" s="213"/>
      <c r="C6" s="213">
        <v>305</v>
      </c>
      <c r="D6" s="214"/>
      <c r="E6" s="212"/>
    </row>
    <row r="7" ht="15" customHeight="1" spans="1:5">
      <c r="A7" s="144" t="s">
        <v>1136</v>
      </c>
      <c r="B7" s="215"/>
      <c r="C7" s="215">
        <v>2143</v>
      </c>
      <c r="D7" s="214"/>
      <c r="E7" s="212"/>
    </row>
    <row r="8" ht="15" customHeight="1" spans="1:5">
      <c r="A8" s="144" t="s">
        <v>1137</v>
      </c>
      <c r="B8" s="216"/>
      <c r="C8" s="216">
        <v>1818</v>
      </c>
      <c r="D8" s="214"/>
      <c r="E8" s="212"/>
    </row>
    <row r="9" ht="15" customHeight="1" spans="1:5">
      <c r="A9" s="144" t="s">
        <v>1138</v>
      </c>
      <c r="B9" s="215"/>
      <c r="C9" s="215">
        <v>4</v>
      </c>
      <c r="D9" s="214"/>
      <c r="E9" s="212"/>
    </row>
    <row r="10" ht="15" customHeight="1" spans="1:5">
      <c r="A10" s="144" t="s">
        <v>1139</v>
      </c>
      <c r="B10" s="215"/>
      <c r="C10" s="215">
        <v>1592</v>
      </c>
      <c r="D10" s="214"/>
      <c r="E10" s="212"/>
    </row>
    <row r="11" ht="15" customHeight="1" spans="1:5">
      <c r="A11" s="144" t="s">
        <v>1140</v>
      </c>
      <c r="B11" s="215"/>
      <c r="C11" s="215">
        <v>2098</v>
      </c>
      <c r="D11" s="214"/>
      <c r="E11" s="212"/>
    </row>
    <row r="12" ht="15" customHeight="1" spans="1:5">
      <c r="A12" s="142" t="s">
        <v>1141</v>
      </c>
      <c r="B12" s="211">
        <v>296068</v>
      </c>
      <c r="C12" s="211">
        <f>SUM(C13:C50)</f>
        <v>371568</v>
      </c>
      <c r="D12" s="210">
        <f>C12/B12</f>
        <v>1.2550089844225</v>
      </c>
      <c r="E12" s="210">
        <v>0.158828721217811</v>
      </c>
    </row>
    <row r="13" ht="15" customHeight="1" spans="1:5">
      <c r="A13" s="144" t="s">
        <v>1142</v>
      </c>
      <c r="B13" s="215"/>
      <c r="C13" s="215">
        <v>0</v>
      </c>
      <c r="D13" s="217"/>
      <c r="E13" s="212"/>
    </row>
    <row r="14" ht="15" customHeight="1" spans="1:5">
      <c r="A14" s="144" t="s">
        <v>1143</v>
      </c>
      <c r="B14" s="215"/>
      <c r="C14" s="215">
        <v>92009</v>
      </c>
      <c r="D14" s="217"/>
      <c r="E14" s="212">
        <v>0.270333706112193</v>
      </c>
    </row>
    <row r="15" ht="15" customHeight="1" spans="1:5">
      <c r="A15" s="144" t="s">
        <v>1144</v>
      </c>
      <c r="B15" s="215"/>
      <c r="C15" s="215">
        <v>29106</v>
      </c>
      <c r="D15" s="217"/>
      <c r="E15" s="212">
        <v>0.0663882171905913</v>
      </c>
    </row>
    <row r="16" ht="15" customHeight="1" spans="1:5">
      <c r="A16" s="144" t="s">
        <v>1145</v>
      </c>
      <c r="B16" s="215"/>
      <c r="C16" s="215">
        <v>4030</v>
      </c>
      <c r="D16" s="217"/>
      <c r="E16" s="212">
        <v>0.173900378677542</v>
      </c>
    </row>
    <row r="17" ht="15" customHeight="1" spans="1:5">
      <c r="A17" s="144" t="s">
        <v>1146</v>
      </c>
      <c r="B17" s="215"/>
      <c r="C17" s="215">
        <v>12259</v>
      </c>
      <c r="D17" s="217"/>
      <c r="E17" s="212">
        <v>-0.135472496473907</v>
      </c>
    </row>
    <row r="18" ht="15" customHeight="1" spans="1:5">
      <c r="A18" s="144" t="s">
        <v>1147</v>
      </c>
      <c r="B18" s="215"/>
      <c r="C18" s="215">
        <v>1661</v>
      </c>
      <c r="D18" s="217"/>
      <c r="E18" s="212"/>
    </row>
    <row r="19" ht="15" customHeight="1" spans="1:5">
      <c r="A19" s="144" t="s">
        <v>1148</v>
      </c>
      <c r="B19" s="215"/>
      <c r="C19" s="215">
        <v>4800</v>
      </c>
      <c r="D19" s="217"/>
      <c r="E19" s="212">
        <v>0.0252029047415634</v>
      </c>
    </row>
    <row r="20" ht="15" customHeight="1" spans="1:5">
      <c r="A20" s="144" t="s">
        <v>1149</v>
      </c>
      <c r="B20" s="215"/>
      <c r="C20" s="215">
        <v>4208</v>
      </c>
      <c r="D20" s="217"/>
      <c r="E20" s="212">
        <v>0.222189950624455</v>
      </c>
    </row>
    <row r="21" ht="15" customHeight="1" spans="1:5">
      <c r="A21" s="144" t="s">
        <v>1150</v>
      </c>
      <c r="B21" s="215"/>
      <c r="C21" s="215">
        <v>19672</v>
      </c>
      <c r="D21" s="217"/>
      <c r="E21" s="212">
        <v>-0.0322231514734097</v>
      </c>
    </row>
    <row r="22" ht="15" customHeight="1" spans="1:5">
      <c r="A22" s="144" t="s">
        <v>1151</v>
      </c>
      <c r="B22" s="215"/>
      <c r="C22" s="215">
        <v>2222</v>
      </c>
      <c r="D22" s="217"/>
      <c r="E22" s="212">
        <v>0.157894736842105</v>
      </c>
    </row>
    <row r="23" ht="15" customHeight="1" spans="1:5">
      <c r="A23" s="144" t="s">
        <v>1152</v>
      </c>
      <c r="B23" s="215"/>
      <c r="C23" s="215">
        <v>0</v>
      </c>
      <c r="D23" s="217"/>
      <c r="E23" s="212"/>
    </row>
    <row r="24" ht="15" customHeight="1" spans="1:5">
      <c r="A24" s="144" t="s">
        <v>1153</v>
      </c>
      <c r="B24" s="215"/>
      <c r="C24" s="215">
        <v>0</v>
      </c>
      <c r="D24" s="217"/>
      <c r="E24" s="212"/>
    </row>
    <row r="25" ht="15" customHeight="1" spans="1:5">
      <c r="A25" s="144" t="s">
        <v>1154</v>
      </c>
      <c r="B25" s="215"/>
      <c r="C25" s="215">
        <v>5638</v>
      </c>
      <c r="D25" s="217"/>
      <c r="E25" s="212">
        <v>0.0771876194115399</v>
      </c>
    </row>
    <row r="26" ht="15" customHeight="1" spans="1:5">
      <c r="A26" s="144" t="s">
        <v>1155</v>
      </c>
      <c r="B26" s="215"/>
      <c r="C26" s="215">
        <v>0</v>
      </c>
      <c r="D26" s="217"/>
      <c r="E26" s="212"/>
    </row>
    <row r="27" ht="15" customHeight="1" spans="1:5">
      <c r="A27" s="144" t="s">
        <v>1156</v>
      </c>
      <c r="B27" s="215"/>
      <c r="C27" s="215">
        <v>0</v>
      </c>
      <c r="D27" s="217"/>
      <c r="E27" s="212"/>
    </row>
    <row r="28" ht="15" customHeight="1" spans="1:5">
      <c r="A28" s="144" t="s">
        <v>1157</v>
      </c>
      <c r="B28" s="215"/>
      <c r="C28" s="215">
        <v>0</v>
      </c>
      <c r="D28" s="217"/>
      <c r="E28" s="212"/>
    </row>
    <row r="29" ht="15" customHeight="1" spans="1:5">
      <c r="A29" s="144" t="s">
        <v>1158</v>
      </c>
      <c r="B29" s="215"/>
      <c r="C29" s="215">
        <v>1375</v>
      </c>
      <c r="D29" s="217"/>
      <c r="E29" s="212">
        <v>0.187392055267703</v>
      </c>
    </row>
    <row r="30" ht="15" customHeight="1" spans="1:5">
      <c r="A30" s="144" t="s">
        <v>1159</v>
      </c>
      <c r="B30" s="215"/>
      <c r="C30" s="215">
        <v>25433</v>
      </c>
      <c r="D30" s="217"/>
      <c r="E30" s="212">
        <v>0.0974325782092772</v>
      </c>
    </row>
    <row r="31" ht="15" customHeight="1" spans="1:5">
      <c r="A31" s="144" t="s">
        <v>1160</v>
      </c>
      <c r="B31" s="215"/>
      <c r="C31" s="215">
        <v>80</v>
      </c>
      <c r="D31" s="217"/>
      <c r="E31" s="212">
        <v>1</v>
      </c>
    </row>
    <row r="32" ht="15" customHeight="1" spans="1:5">
      <c r="A32" s="144" t="s">
        <v>1161</v>
      </c>
      <c r="B32" s="215"/>
      <c r="C32" s="215">
        <v>1730</v>
      </c>
      <c r="D32" s="217"/>
      <c r="E32" s="212">
        <v>0.050394656952034</v>
      </c>
    </row>
    <row r="33" ht="15" customHeight="1" spans="1:5">
      <c r="A33" s="144" t="s">
        <v>1162</v>
      </c>
      <c r="B33" s="215"/>
      <c r="C33" s="215">
        <v>37809</v>
      </c>
      <c r="D33" s="217"/>
      <c r="E33" s="212">
        <v>-0.00641210942632644</v>
      </c>
    </row>
    <row r="34" ht="15" customHeight="1" spans="1:5">
      <c r="A34" s="144" t="s">
        <v>1163</v>
      </c>
      <c r="B34" s="215"/>
      <c r="C34" s="215">
        <v>47329</v>
      </c>
      <c r="D34" s="217"/>
      <c r="E34" s="212">
        <v>0.0525976336624855</v>
      </c>
    </row>
    <row r="35" ht="15" customHeight="1" spans="1:5">
      <c r="A35" s="144" t="s">
        <v>1164</v>
      </c>
      <c r="B35" s="215"/>
      <c r="C35" s="215">
        <v>131</v>
      </c>
      <c r="D35" s="217"/>
      <c r="E35" s="212">
        <v>-0.621387283236994</v>
      </c>
    </row>
    <row r="36" ht="15" customHeight="1" spans="1:5">
      <c r="A36" s="144" t="s">
        <v>1165</v>
      </c>
      <c r="B36" s="215"/>
      <c r="C36" s="215">
        <v>0</v>
      </c>
      <c r="D36" s="217"/>
      <c r="E36" s="212"/>
    </row>
    <row r="37" ht="15" customHeight="1" spans="1:5">
      <c r="A37" s="144" t="s">
        <v>1166</v>
      </c>
      <c r="B37" s="215"/>
      <c r="C37" s="215">
        <v>46517</v>
      </c>
      <c r="D37" s="217"/>
      <c r="E37" s="212">
        <v>0.0544964069548659</v>
      </c>
    </row>
    <row r="38" ht="15" customHeight="1" spans="1:5">
      <c r="A38" s="144" t="s">
        <v>1167</v>
      </c>
      <c r="B38" s="215"/>
      <c r="C38" s="215">
        <v>4753</v>
      </c>
      <c r="D38" s="217"/>
      <c r="E38" s="212">
        <v>0.91113791716928</v>
      </c>
    </row>
    <row r="39" ht="15" customHeight="1" spans="1:5">
      <c r="A39" s="144" t="s">
        <v>1168</v>
      </c>
      <c r="B39" s="215"/>
      <c r="C39" s="215">
        <v>0</v>
      </c>
      <c r="D39" s="217"/>
      <c r="E39" s="212"/>
    </row>
    <row r="40" ht="15" customHeight="1" spans="1:5">
      <c r="A40" s="144" t="s">
        <v>1169</v>
      </c>
      <c r="B40" s="215"/>
      <c r="C40" s="215">
        <v>0</v>
      </c>
      <c r="D40" s="217"/>
      <c r="E40" s="212"/>
    </row>
    <row r="41" ht="15" customHeight="1" spans="1:5">
      <c r="A41" s="144" t="s">
        <v>1170</v>
      </c>
      <c r="B41" s="215"/>
      <c r="C41" s="215">
        <v>0</v>
      </c>
      <c r="D41" s="217"/>
      <c r="E41" s="212"/>
    </row>
    <row r="42" ht="15" customHeight="1" spans="1:5">
      <c r="A42" s="144" t="s">
        <v>1171</v>
      </c>
      <c r="B42" s="215"/>
      <c r="C42" s="215">
        <v>0</v>
      </c>
      <c r="D42" s="217"/>
      <c r="E42" s="212"/>
    </row>
    <row r="43" ht="15" customHeight="1" spans="1:5">
      <c r="A43" s="144" t="s">
        <v>1172</v>
      </c>
      <c r="B43" s="215"/>
      <c r="C43" s="215">
        <v>1177</v>
      </c>
      <c r="D43" s="217"/>
      <c r="E43" s="212">
        <v>-0.821151800638201</v>
      </c>
    </row>
    <row r="44" ht="15" customHeight="1" spans="1:5">
      <c r="A44" s="144" t="s">
        <v>1173</v>
      </c>
      <c r="B44" s="215"/>
      <c r="C44" s="215">
        <v>253</v>
      </c>
      <c r="D44" s="217"/>
      <c r="E44" s="212">
        <v>-0.375308641975309</v>
      </c>
    </row>
    <row r="45" ht="15" customHeight="1" spans="1:5">
      <c r="A45" s="144" t="s">
        <v>1174</v>
      </c>
      <c r="B45" s="215"/>
      <c r="C45" s="215">
        <v>1200</v>
      </c>
      <c r="D45" s="217"/>
      <c r="E45" s="212">
        <v>5.85714285714286</v>
      </c>
    </row>
    <row r="46" ht="15" customHeight="1" spans="1:5">
      <c r="A46" s="144" t="s">
        <v>1175</v>
      </c>
      <c r="B46" s="218"/>
      <c r="C46" s="215">
        <v>0</v>
      </c>
      <c r="D46" s="217"/>
      <c r="E46" s="212"/>
    </row>
    <row r="47" ht="15" customHeight="1" spans="1:5">
      <c r="A47" s="144" t="s">
        <v>1176</v>
      </c>
      <c r="B47" s="218"/>
      <c r="C47" s="215">
        <v>186</v>
      </c>
      <c r="D47" s="217"/>
      <c r="E47" s="212">
        <v>1</v>
      </c>
    </row>
    <row r="48" ht="15" customHeight="1" spans="1:5">
      <c r="A48" s="144" t="s">
        <v>1177</v>
      </c>
      <c r="B48" s="218"/>
      <c r="C48" s="215">
        <v>2079</v>
      </c>
      <c r="D48" s="219"/>
      <c r="E48" s="212">
        <v>-0.966185774929655</v>
      </c>
    </row>
    <row r="49" ht="15" customHeight="1" spans="1:5">
      <c r="A49" s="144" t="s">
        <v>1178</v>
      </c>
      <c r="B49" s="218"/>
      <c r="C49" s="215">
        <v>23261</v>
      </c>
      <c r="D49" s="219"/>
      <c r="E49" s="212">
        <v>3.38473138548539</v>
      </c>
    </row>
    <row r="50" ht="15" customHeight="1" spans="1:5">
      <c r="A50" s="144" t="s">
        <v>1179</v>
      </c>
      <c r="B50" s="218"/>
      <c r="C50" s="215">
        <v>2650</v>
      </c>
      <c r="D50" s="219"/>
      <c r="E50" s="212">
        <v>-0.0971</v>
      </c>
    </row>
    <row r="51" ht="15" customHeight="1" spans="1:5">
      <c r="A51" s="142" t="s">
        <v>1180</v>
      </c>
      <c r="B51" s="211">
        <v>40533</v>
      </c>
      <c r="C51" s="211">
        <f>SUM(C52:C72)</f>
        <v>82466</v>
      </c>
      <c r="D51" s="210">
        <f>C51/B51</f>
        <v>2.03453975772827</v>
      </c>
      <c r="E51" s="220">
        <v>0.3413</v>
      </c>
    </row>
    <row r="52" ht="15" customHeight="1" spans="1:5">
      <c r="A52" s="144" t="s">
        <v>1181</v>
      </c>
      <c r="B52" s="218"/>
      <c r="C52" s="215">
        <v>1095</v>
      </c>
      <c r="D52" s="217"/>
      <c r="E52" s="212">
        <v>-0.793590951932139</v>
      </c>
    </row>
    <row r="53" ht="15" customHeight="1" spans="1:5">
      <c r="A53" s="144" t="s">
        <v>1182</v>
      </c>
      <c r="B53" s="218"/>
      <c r="C53" s="215">
        <v>0</v>
      </c>
      <c r="D53" s="217"/>
      <c r="E53" s="212"/>
    </row>
    <row r="54" ht="15" customHeight="1" spans="1:5">
      <c r="A54" s="144" t="s">
        <v>1183</v>
      </c>
      <c r="B54" s="218"/>
      <c r="C54" s="215">
        <v>5</v>
      </c>
      <c r="D54" s="217"/>
      <c r="E54" s="212">
        <v>1</v>
      </c>
    </row>
    <row r="55" ht="15" customHeight="1" spans="1:5">
      <c r="A55" s="144" t="s">
        <v>1184</v>
      </c>
      <c r="B55" s="218"/>
      <c r="C55" s="215">
        <v>82</v>
      </c>
      <c r="D55" s="217"/>
      <c r="E55" s="212">
        <v>-0.369230769230769</v>
      </c>
    </row>
    <row r="56" ht="15" customHeight="1" spans="1:5">
      <c r="A56" s="144" t="s">
        <v>1185</v>
      </c>
      <c r="B56" s="218"/>
      <c r="C56" s="215">
        <v>750</v>
      </c>
      <c r="D56" s="217"/>
      <c r="E56" s="212">
        <v>-0.201277955271566</v>
      </c>
    </row>
    <row r="57" ht="15" customHeight="1" spans="1:5">
      <c r="A57" s="144" t="s">
        <v>1186</v>
      </c>
      <c r="B57" s="218"/>
      <c r="C57" s="215">
        <v>1283</v>
      </c>
      <c r="D57" s="217"/>
      <c r="E57" s="212">
        <v>-0.00155642023346304</v>
      </c>
    </row>
    <row r="58" ht="15" customHeight="1" spans="1:5">
      <c r="A58" s="144" t="s">
        <v>1187</v>
      </c>
      <c r="B58" s="218"/>
      <c r="C58" s="215">
        <v>781</v>
      </c>
      <c r="D58" s="217"/>
      <c r="E58" s="212">
        <v>-0.526666666666667</v>
      </c>
    </row>
    <row r="59" ht="15" customHeight="1" spans="1:5">
      <c r="A59" s="144" t="s">
        <v>1188</v>
      </c>
      <c r="B59" s="218"/>
      <c r="C59" s="215">
        <v>561</v>
      </c>
      <c r="D59" s="217"/>
      <c r="E59" s="212">
        <v>-0.67269544924154</v>
      </c>
    </row>
    <row r="60" ht="15" customHeight="1" spans="1:5">
      <c r="A60" s="144" t="s">
        <v>1189</v>
      </c>
      <c r="B60" s="218"/>
      <c r="C60" s="215">
        <v>1137</v>
      </c>
      <c r="D60" s="217"/>
      <c r="E60" s="212">
        <v>-0.499339498018494</v>
      </c>
    </row>
    <row r="61" ht="15" customHeight="1" spans="1:5">
      <c r="A61" s="144" t="s">
        <v>1190</v>
      </c>
      <c r="B61" s="218"/>
      <c r="C61" s="215">
        <v>4831</v>
      </c>
      <c r="D61" s="217"/>
      <c r="E61" s="212">
        <v>-0.340387766247952</v>
      </c>
    </row>
    <row r="62" ht="15" customHeight="1" spans="1:5">
      <c r="A62" s="144" t="s">
        <v>1191</v>
      </c>
      <c r="B62" s="218"/>
      <c r="C62" s="215">
        <v>2198</v>
      </c>
      <c r="D62" s="217"/>
      <c r="E62" s="212">
        <v>-0.110481586402266</v>
      </c>
    </row>
    <row r="63" ht="15" customHeight="1" spans="1:5">
      <c r="A63" s="144" t="s">
        <v>1192</v>
      </c>
      <c r="B63" s="218"/>
      <c r="C63" s="215">
        <v>19781</v>
      </c>
      <c r="D63" s="217"/>
      <c r="E63" s="212">
        <v>-0.137368627621996</v>
      </c>
    </row>
    <row r="64" ht="15" customHeight="1" spans="1:5">
      <c r="A64" s="144" t="s">
        <v>1193</v>
      </c>
      <c r="B64" s="218"/>
      <c r="C64" s="215">
        <v>36840</v>
      </c>
      <c r="D64" s="217"/>
      <c r="E64" s="212">
        <v>27.2515337423313</v>
      </c>
    </row>
    <row r="65" ht="15" customHeight="1" spans="1:5">
      <c r="A65" s="144" t="s">
        <v>1194</v>
      </c>
      <c r="B65" s="218"/>
      <c r="C65" s="215">
        <v>1478</v>
      </c>
      <c r="D65" s="217"/>
      <c r="E65" s="212">
        <v>-0.104784978800727</v>
      </c>
    </row>
    <row r="66" ht="15" customHeight="1" spans="1:5">
      <c r="A66" s="144" t="s">
        <v>1195</v>
      </c>
      <c r="B66" s="218"/>
      <c r="C66" s="215">
        <v>639</v>
      </c>
      <c r="D66" s="217"/>
      <c r="E66" s="212">
        <v>1.10197368421053</v>
      </c>
    </row>
    <row r="67" ht="15" customHeight="1" spans="1:5">
      <c r="A67" s="144" t="s">
        <v>1196</v>
      </c>
      <c r="B67" s="218"/>
      <c r="C67" s="215">
        <v>46</v>
      </c>
      <c r="D67" s="217"/>
      <c r="E67" s="212">
        <v>-0.323529411764706</v>
      </c>
    </row>
    <row r="68" ht="15" customHeight="1" spans="1:5">
      <c r="A68" s="144" t="s">
        <v>1197</v>
      </c>
      <c r="B68" s="218"/>
      <c r="C68" s="215">
        <v>159</v>
      </c>
      <c r="D68" s="217"/>
      <c r="E68" s="212">
        <v>-0.950062814070352</v>
      </c>
    </row>
    <row r="69" ht="15" customHeight="1" spans="1:5">
      <c r="A69" s="144" t="s">
        <v>1198</v>
      </c>
      <c r="B69" s="218"/>
      <c r="C69" s="215">
        <v>9159</v>
      </c>
      <c r="D69" s="217"/>
      <c r="E69" s="212">
        <v>0.0678558936691151</v>
      </c>
    </row>
    <row r="70" ht="15" customHeight="1" spans="1:5">
      <c r="A70" s="144" t="s">
        <v>1199</v>
      </c>
      <c r="B70" s="218"/>
      <c r="C70" s="215">
        <v>176</v>
      </c>
      <c r="D70" s="217"/>
      <c r="E70" s="212">
        <v>0.442622950819672</v>
      </c>
    </row>
    <row r="71" ht="15" customHeight="1" spans="1:5">
      <c r="A71" s="144" t="s">
        <v>1200</v>
      </c>
      <c r="B71" s="218"/>
      <c r="C71" s="215">
        <v>1368</v>
      </c>
      <c r="D71" s="217"/>
      <c r="E71" s="212">
        <v>4.40711462450593</v>
      </c>
    </row>
    <row r="72" ht="15" customHeight="1" spans="1:5">
      <c r="A72" s="144" t="s">
        <v>32</v>
      </c>
      <c r="B72" s="218"/>
      <c r="C72" s="215">
        <v>97</v>
      </c>
      <c r="D72" s="217"/>
      <c r="E72" s="212">
        <v>1</v>
      </c>
    </row>
  </sheetData>
  <mergeCells count="1">
    <mergeCell ref="A1:E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
  <sheetViews>
    <sheetView workbookViewId="0">
      <selection activeCell="A1" sqref="$A1:$XFD1048576"/>
    </sheetView>
  </sheetViews>
  <sheetFormatPr defaultColWidth="6.75" defaultRowHeight="11.25"/>
  <cols>
    <col min="1" max="1" width="41.375" style="14" customWidth="1"/>
    <col min="2" max="6" width="13.875" style="14" customWidth="1"/>
    <col min="7" max="9" width="9" style="14" customWidth="1"/>
    <col min="10" max="10" width="5.625" style="14" customWidth="1"/>
    <col min="11" max="11" width="0.75" style="14" customWidth="1"/>
    <col min="12" max="12" width="10.125" style="14" customWidth="1"/>
    <col min="13" max="13" width="5.875" style="14" customWidth="1"/>
    <col min="14" max="16384" width="6.75" style="14"/>
  </cols>
  <sheetData>
    <row r="1" ht="33" customHeight="1" spans="1:256">
      <c r="A1" s="77" t="s">
        <v>1201</v>
      </c>
      <c r="B1" s="78"/>
      <c r="C1" s="78"/>
      <c r="D1" s="78"/>
      <c r="E1" s="78"/>
      <c r="F1" s="78"/>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row>
    <row r="2" ht="19.5" customHeight="1" spans="1:256">
      <c r="A2" s="80"/>
      <c r="B2" s="147"/>
      <c r="C2" s="148" t="s">
        <v>1</v>
      </c>
      <c r="E2" s="115"/>
      <c r="F2" s="171" t="s">
        <v>2</v>
      </c>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row>
    <row r="3" ht="36" customHeight="1" spans="1:256">
      <c r="A3" s="83" t="s">
        <v>1129</v>
      </c>
      <c r="B3" s="83" t="s">
        <v>1130</v>
      </c>
      <c r="C3" s="83" t="s">
        <v>1202</v>
      </c>
      <c r="D3" s="127" t="s">
        <v>112</v>
      </c>
      <c r="E3" s="83" t="s">
        <v>1131</v>
      </c>
      <c r="F3" s="83" t="s">
        <v>1132</v>
      </c>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4"/>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row>
    <row r="4" ht="21.75" customHeight="1" spans="1:7">
      <c r="A4" s="189" t="s">
        <v>1203</v>
      </c>
      <c r="B4" s="190">
        <v>0</v>
      </c>
      <c r="C4" s="190">
        <v>0</v>
      </c>
      <c r="D4" s="190">
        <v>0</v>
      </c>
      <c r="E4" s="190">
        <v>0</v>
      </c>
      <c r="F4" s="190">
        <v>0</v>
      </c>
      <c r="G4" s="191"/>
    </row>
    <row r="5" ht="21.75" customHeight="1" spans="1:6">
      <c r="A5" s="192" t="s">
        <v>1204</v>
      </c>
      <c r="B5" s="190">
        <v>0</v>
      </c>
      <c r="C5" s="190">
        <v>0</v>
      </c>
      <c r="D5" s="190">
        <v>0</v>
      </c>
      <c r="E5" s="190">
        <v>0</v>
      </c>
      <c r="F5" s="190">
        <v>0</v>
      </c>
    </row>
    <row r="6" ht="21.75" customHeight="1" spans="1:6">
      <c r="A6" s="192" t="s">
        <v>1205</v>
      </c>
      <c r="B6" s="190">
        <v>0</v>
      </c>
      <c r="C6" s="190">
        <v>0</v>
      </c>
      <c r="D6" s="190">
        <v>0</v>
      </c>
      <c r="E6" s="190">
        <v>0</v>
      </c>
      <c r="F6" s="190">
        <v>0</v>
      </c>
    </row>
    <row r="7" ht="21.75" customHeight="1" spans="1:6">
      <c r="A7" s="192" t="s">
        <v>1206</v>
      </c>
      <c r="B7" s="190">
        <v>0</v>
      </c>
      <c r="C7" s="190">
        <v>0</v>
      </c>
      <c r="D7" s="190">
        <v>0</v>
      </c>
      <c r="E7" s="190">
        <v>0</v>
      </c>
      <c r="F7" s="190">
        <v>0</v>
      </c>
    </row>
    <row r="8" ht="21.75" customHeight="1" spans="1:6">
      <c r="A8" s="189" t="s">
        <v>1207</v>
      </c>
      <c r="B8" s="190">
        <v>0</v>
      </c>
      <c r="C8" s="190">
        <v>0</v>
      </c>
      <c r="D8" s="190">
        <v>0</v>
      </c>
      <c r="E8" s="190">
        <v>0</v>
      </c>
      <c r="F8" s="190">
        <v>0</v>
      </c>
    </row>
    <row r="9" ht="21.75" customHeight="1" spans="1:14">
      <c r="A9" s="192" t="s">
        <v>1208</v>
      </c>
      <c r="B9" s="190">
        <v>0</v>
      </c>
      <c r="C9" s="190">
        <v>0</v>
      </c>
      <c r="D9" s="190">
        <v>0</v>
      </c>
      <c r="E9" s="190">
        <v>0</v>
      </c>
      <c r="F9" s="190">
        <v>0</v>
      </c>
      <c r="N9" s="93"/>
    </row>
    <row r="10" ht="21.75" customHeight="1" spans="1:14">
      <c r="A10" s="192" t="s">
        <v>1209</v>
      </c>
      <c r="B10" s="190">
        <v>0</v>
      </c>
      <c r="C10" s="190">
        <v>0</v>
      </c>
      <c r="D10" s="190">
        <v>0</v>
      </c>
      <c r="E10" s="190">
        <v>0</v>
      </c>
      <c r="F10" s="190">
        <v>0</v>
      </c>
      <c r="N10" s="93"/>
    </row>
    <row r="11" ht="21.75" customHeight="1" spans="1:6">
      <c r="A11" s="192" t="s">
        <v>1210</v>
      </c>
      <c r="B11" s="190">
        <v>0</v>
      </c>
      <c r="C11" s="190">
        <v>0</v>
      </c>
      <c r="D11" s="190">
        <v>0</v>
      </c>
      <c r="E11" s="190">
        <v>0</v>
      </c>
      <c r="F11" s="190">
        <v>0</v>
      </c>
    </row>
    <row r="12" ht="21.75" customHeight="1" spans="1:6">
      <c r="A12" s="192" t="s">
        <v>1211</v>
      </c>
      <c r="B12" s="190">
        <v>0</v>
      </c>
      <c r="C12" s="190">
        <v>0</v>
      </c>
      <c r="D12" s="190">
        <v>0</v>
      </c>
      <c r="E12" s="190">
        <v>0</v>
      </c>
      <c r="F12" s="190">
        <v>0</v>
      </c>
    </row>
    <row r="13" ht="21.75" customHeight="1" spans="1:6">
      <c r="A13" s="193" t="s">
        <v>1212</v>
      </c>
      <c r="B13" s="190">
        <v>0</v>
      </c>
      <c r="C13" s="190">
        <v>0</v>
      </c>
      <c r="D13" s="190">
        <v>0</v>
      </c>
      <c r="E13" s="190">
        <v>0</v>
      </c>
      <c r="F13" s="190">
        <v>0</v>
      </c>
    </row>
    <row r="14" ht="21.75" customHeight="1" spans="1:6">
      <c r="A14" s="189" t="s">
        <v>1213</v>
      </c>
      <c r="B14" s="190">
        <v>0</v>
      </c>
      <c r="C14" s="190">
        <v>0</v>
      </c>
      <c r="D14" s="190">
        <v>0</v>
      </c>
      <c r="E14" s="190">
        <v>0</v>
      </c>
      <c r="F14" s="190">
        <v>0</v>
      </c>
    </row>
    <row r="15" ht="21.75" customHeight="1" spans="1:6">
      <c r="A15" s="192" t="s">
        <v>1214</v>
      </c>
      <c r="B15" s="190">
        <v>0</v>
      </c>
      <c r="C15" s="190">
        <v>0</v>
      </c>
      <c r="D15" s="190">
        <v>0</v>
      </c>
      <c r="E15" s="190">
        <v>0</v>
      </c>
      <c r="F15" s="190">
        <v>0</v>
      </c>
    </row>
    <row r="16" ht="21.75" customHeight="1" spans="1:6">
      <c r="A16" s="192" t="s">
        <v>1214</v>
      </c>
      <c r="B16" s="190">
        <v>0</v>
      </c>
      <c r="C16" s="190">
        <v>0</v>
      </c>
      <c r="D16" s="190">
        <v>0</v>
      </c>
      <c r="E16" s="190">
        <v>0</v>
      </c>
      <c r="F16" s="190">
        <v>0</v>
      </c>
    </row>
    <row r="17" ht="21.75" customHeight="1" spans="1:6">
      <c r="A17" s="192" t="s">
        <v>1214</v>
      </c>
      <c r="B17" s="190">
        <v>0</v>
      </c>
      <c r="C17" s="190">
        <v>0</v>
      </c>
      <c r="D17" s="190">
        <v>0</v>
      </c>
      <c r="E17" s="190">
        <v>0</v>
      </c>
      <c r="F17" s="190">
        <v>0</v>
      </c>
    </row>
    <row r="18" ht="21.75" customHeight="1" spans="1:6">
      <c r="A18" s="193" t="s">
        <v>1212</v>
      </c>
      <c r="B18" s="190">
        <v>0</v>
      </c>
      <c r="C18" s="190">
        <v>0</v>
      </c>
      <c r="D18" s="190">
        <v>0</v>
      </c>
      <c r="E18" s="190">
        <v>0</v>
      </c>
      <c r="F18" s="190">
        <v>0</v>
      </c>
    </row>
    <row r="19" ht="21.75" customHeight="1" spans="1:256">
      <c r="A19" s="83" t="s">
        <v>1215</v>
      </c>
      <c r="B19" s="190">
        <v>0</v>
      </c>
      <c r="C19" s="190">
        <v>0</v>
      </c>
      <c r="D19" s="190">
        <v>0</v>
      </c>
      <c r="E19" s="190">
        <v>0</v>
      </c>
      <c r="F19" s="190">
        <v>0</v>
      </c>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4"/>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row>
    <row r="20" ht="18.95" customHeight="1" spans="1:6">
      <c r="A20" s="194" t="s">
        <v>1216</v>
      </c>
      <c r="B20" s="195"/>
      <c r="C20" s="195"/>
      <c r="D20" s="195"/>
      <c r="E20" s="195"/>
      <c r="F20" s="196"/>
    </row>
  </sheetData>
  <mergeCells count="2">
    <mergeCell ref="A1:F1"/>
    <mergeCell ref="A20:F20"/>
  </mergeCells>
  <printOptions horizontalCentered="1"/>
  <pageMargins left="0.748031496062992" right="0.748031496062992" top="0.984251968503937" bottom="0.984251968503937" header="0.511811023622047" footer="0.511811023622047"/>
  <pageSetup paperSize="9" scale="9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H10"/>
  <sheetViews>
    <sheetView workbookViewId="0">
      <selection activeCell="G18" sqref="G18"/>
    </sheetView>
  </sheetViews>
  <sheetFormatPr defaultColWidth="6.75" defaultRowHeight="11.25"/>
  <cols>
    <col min="1" max="1" width="30.25" style="14" customWidth="1"/>
    <col min="2" max="16" width="6.875" style="14" customWidth="1"/>
    <col min="17" max="18" width="12" style="14" customWidth="1"/>
    <col min="19" max="21" width="9" style="14" customWidth="1"/>
    <col min="22" max="22" width="5.625" style="14" customWidth="1"/>
    <col min="23" max="23" width="0.75" style="14" customWidth="1"/>
    <col min="24" max="24" width="10.125" style="14" customWidth="1"/>
    <col min="25" max="25" width="5.875" style="14" customWidth="1"/>
    <col min="26" max="16384" width="6.75" style="14"/>
  </cols>
  <sheetData>
    <row r="1" ht="33" customHeight="1" spans="1:268">
      <c r="A1" s="77" t="s">
        <v>1217</v>
      </c>
      <c r="B1" s="78"/>
      <c r="C1" s="78"/>
      <c r="D1" s="78"/>
      <c r="E1" s="78"/>
      <c r="F1" s="78"/>
      <c r="G1" s="78"/>
      <c r="H1" s="78"/>
      <c r="I1" s="78"/>
      <c r="J1" s="78"/>
      <c r="K1" s="78"/>
      <c r="L1" s="78"/>
      <c r="M1" s="78"/>
      <c r="N1" s="78"/>
      <c r="O1" s="78"/>
      <c r="P1" s="78"/>
      <c r="Q1" s="79"/>
      <c r="R1" s="79"/>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c r="IX1" s="92"/>
      <c r="IY1" s="92"/>
      <c r="IZ1" s="92"/>
      <c r="JA1" s="92"/>
      <c r="JB1" s="92"/>
      <c r="JC1" s="92"/>
      <c r="JD1" s="92"/>
      <c r="JE1" s="92"/>
      <c r="JF1" s="92"/>
      <c r="JG1" s="92"/>
      <c r="JH1" s="92"/>
    </row>
    <row r="2" ht="19.5" customHeight="1" spans="1:268">
      <c r="A2" s="80"/>
      <c r="B2" s="81"/>
      <c r="C2" s="81"/>
      <c r="D2" s="81"/>
      <c r="E2" s="81"/>
      <c r="F2" s="81"/>
      <c r="G2" s="81"/>
      <c r="H2" s="81"/>
      <c r="I2" s="81"/>
      <c r="J2" s="184"/>
      <c r="K2" s="81"/>
      <c r="L2" s="81"/>
      <c r="M2" s="81"/>
      <c r="N2" s="81"/>
      <c r="O2" s="185" t="s">
        <v>111</v>
      </c>
      <c r="P2" s="185"/>
      <c r="Q2" s="82"/>
      <c r="R2" s="82"/>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c r="IY2" s="93"/>
      <c r="IZ2" s="93"/>
      <c r="JA2" s="93"/>
      <c r="JB2" s="93"/>
      <c r="JC2" s="93"/>
      <c r="JD2" s="93"/>
      <c r="JE2" s="93"/>
      <c r="JF2" s="93"/>
      <c r="JG2" s="93"/>
      <c r="JH2" s="93"/>
    </row>
    <row r="3" ht="36" customHeight="1" spans="1:268">
      <c r="A3" s="83" t="s">
        <v>1218</v>
      </c>
      <c r="B3" s="84" t="s">
        <v>1130</v>
      </c>
      <c r="C3" s="182"/>
      <c r="D3" s="183"/>
      <c r="E3" s="84" t="s">
        <v>1219</v>
      </c>
      <c r="F3" s="182"/>
      <c r="G3" s="183"/>
      <c r="H3" s="84" t="s">
        <v>112</v>
      </c>
      <c r="I3" s="182"/>
      <c r="J3" s="183"/>
      <c r="K3" s="84" t="s">
        <v>1131</v>
      </c>
      <c r="L3" s="182"/>
      <c r="M3" s="183"/>
      <c r="N3" s="84" t="s">
        <v>1132</v>
      </c>
      <c r="O3" s="182"/>
      <c r="P3" s="183"/>
      <c r="Q3" s="85"/>
      <c r="R3" s="85"/>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4"/>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c r="IY3" s="93"/>
      <c r="IZ3" s="93"/>
      <c r="JA3" s="93"/>
      <c r="JB3" s="93"/>
      <c r="JC3" s="93"/>
      <c r="JD3" s="93"/>
      <c r="JE3" s="93"/>
      <c r="JF3" s="93"/>
      <c r="JG3" s="93"/>
      <c r="JH3" s="93"/>
    </row>
    <row r="4" ht="47.25" customHeight="1" spans="1:268">
      <c r="A4" s="83"/>
      <c r="B4" s="83" t="s">
        <v>1220</v>
      </c>
      <c r="C4" s="83" t="s">
        <v>1221</v>
      </c>
      <c r="D4" s="83" t="s">
        <v>1222</v>
      </c>
      <c r="E4" s="83" t="s">
        <v>1220</v>
      </c>
      <c r="F4" s="83" t="s">
        <v>1221</v>
      </c>
      <c r="G4" s="83" t="s">
        <v>1222</v>
      </c>
      <c r="H4" s="83" t="s">
        <v>1220</v>
      </c>
      <c r="I4" s="83" t="s">
        <v>1221</v>
      </c>
      <c r="J4" s="83" t="s">
        <v>1222</v>
      </c>
      <c r="K4" s="83" t="s">
        <v>1220</v>
      </c>
      <c r="L4" s="83" t="s">
        <v>1221</v>
      </c>
      <c r="M4" s="83" t="s">
        <v>1222</v>
      </c>
      <c r="N4" s="83" t="s">
        <v>1220</v>
      </c>
      <c r="O4" s="83" t="s">
        <v>1221</v>
      </c>
      <c r="P4" s="83" t="s">
        <v>1222</v>
      </c>
      <c r="Q4" s="85"/>
      <c r="R4" s="85"/>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4"/>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c r="IY4" s="93"/>
      <c r="IZ4" s="93"/>
      <c r="JA4" s="93"/>
      <c r="JB4" s="93"/>
      <c r="JC4" s="93"/>
      <c r="JD4" s="93"/>
      <c r="JE4" s="93"/>
      <c r="JF4" s="93"/>
      <c r="JG4" s="93"/>
      <c r="JH4" s="93"/>
    </row>
    <row r="5" s="104" customFormat="1" ht="19.5" customHeight="1" spans="1:18">
      <c r="A5" s="87" t="s">
        <v>1223</v>
      </c>
      <c r="B5" s="87">
        <v>0</v>
      </c>
      <c r="C5" s="87">
        <v>0</v>
      </c>
      <c r="D5" s="87">
        <v>0</v>
      </c>
      <c r="E5" s="87">
        <v>0</v>
      </c>
      <c r="F5" s="87">
        <v>0</v>
      </c>
      <c r="G5" s="87">
        <v>0</v>
      </c>
      <c r="H5" s="87">
        <v>0</v>
      </c>
      <c r="I5" s="87">
        <v>0</v>
      </c>
      <c r="J5" s="87">
        <v>0</v>
      </c>
      <c r="K5" s="87">
        <v>0</v>
      </c>
      <c r="L5" s="87">
        <v>0</v>
      </c>
      <c r="M5" s="87">
        <v>0</v>
      </c>
      <c r="N5" s="87">
        <v>0</v>
      </c>
      <c r="O5" s="87">
        <v>0</v>
      </c>
      <c r="P5" s="87">
        <v>0</v>
      </c>
      <c r="Q5" s="186"/>
      <c r="R5" s="186"/>
    </row>
    <row r="6" s="104" customFormat="1" ht="19.5" customHeight="1" spans="1:18">
      <c r="A6" s="87" t="s">
        <v>1224</v>
      </c>
      <c r="B6" s="87">
        <v>0</v>
      </c>
      <c r="C6" s="87">
        <v>0</v>
      </c>
      <c r="D6" s="87">
        <v>0</v>
      </c>
      <c r="E6" s="87">
        <v>0</v>
      </c>
      <c r="F6" s="87">
        <v>0</v>
      </c>
      <c r="G6" s="87">
        <v>0</v>
      </c>
      <c r="H6" s="87">
        <v>0</v>
      </c>
      <c r="I6" s="87">
        <v>0</v>
      </c>
      <c r="J6" s="87">
        <v>0</v>
      </c>
      <c r="K6" s="87">
        <v>0</v>
      </c>
      <c r="L6" s="87">
        <v>0</v>
      </c>
      <c r="M6" s="87">
        <v>0</v>
      </c>
      <c r="N6" s="87">
        <v>0</v>
      </c>
      <c r="O6" s="87">
        <v>0</v>
      </c>
      <c r="P6" s="87">
        <v>0</v>
      </c>
      <c r="Q6" s="186"/>
      <c r="R6" s="186"/>
    </row>
    <row r="7" s="104" customFormat="1" ht="19.5" customHeight="1" spans="1:18">
      <c r="A7" s="87" t="s">
        <v>1225</v>
      </c>
      <c r="B7" s="87"/>
      <c r="C7" s="87"/>
      <c r="D7" s="87"/>
      <c r="E7" s="87"/>
      <c r="F7" s="87"/>
      <c r="G7" s="87"/>
      <c r="H7" s="87"/>
      <c r="I7" s="87"/>
      <c r="J7" s="87"/>
      <c r="K7" s="87"/>
      <c r="L7" s="87"/>
      <c r="M7" s="87"/>
      <c r="N7" s="87"/>
      <c r="O7" s="87"/>
      <c r="P7" s="87"/>
      <c r="Q7" s="186"/>
      <c r="R7" s="186"/>
    </row>
    <row r="8" s="104" customFormat="1" ht="19.5" customHeight="1" spans="1:268">
      <c r="A8" s="83" t="s">
        <v>1215</v>
      </c>
      <c r="B8" s="87">
        <v>0</v>
      </c>
      <c r="C8" s="87">
        <v>0</v>
      </c>
      <c r="D8" s="87">
        <v>0</v>
      </c>
      <c r="E8" s="87">
        <v>0</v>
      </c>
      <c r="F8" s="87">
        <v>0</v>
      </c>
      <c r="G8" s="87">
        <v>0</v>
      </c>
      <c r="H8" s="87">
        <v>0</v>
      </c>
      <c r="I8" s="87">
        <v>0</v>
      </c>
      <c r="J8" s="87">
        <v>0</v>
      </c>
      <c r="K8" s="87">
        <v>0</v>
      </c>
      <c r="L8" s="87">
        <v>0</v>
      </c>
      <c r="M8" s="87">
        <v>0</v>
      </c>
      <c r="N8" s="87">
        <v>0</v>
      </c>
      <c r="O8" s="87">
        <v>0</v>
      </c>
      <c r="P8" s="87">
        <v>0</v>
      </c>
      <c r="Q8" s="90"/>
      <c r="R8" s="90"/>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8"/>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187"/>
      <c r="CU8" s="187"/>
      <c r="CV8" s="187"/>
      <c r="CW8" s="187"/>
      <c r="CX8" s="187"/>
      <c r="CY8" s="187"/>
      <c r="CZ8" s="187"/>
      <c r="DA8" s="187"/>
      <c r="DB8" s="187"/>
      <c r="DC8" s="187"/>
      <c r="DD8" s="187"/>
      <c r="DE8" s="187"/>
      <c r="DF8" s="187"/>
      <c r="DG8" s="187"/>
      <c r="DH8" s="187"/>
      <c r="DI8" s="187"/>
      <c r="DJ8" s="187"/>
      <c r="DK8" s="187"/>
      <c r="DL8" s="187"/>
      <c r="DM8" s="187"/>
      <c r="DN8" s="187"/>
      <c r="DO8" s="187"/>
      <c r="DP8" s="187"/>
      <c r="DQ8" s="187"/>
      <c r="DR8" s="187"/>
      <c r="DS8" s="187"/>
      <c r="DT8" s="187"/>
      <c r="DU8" s="187"/>
      <c r="DV8" s="187"/>
      <c r="DW8" s="187"/>
      <c r="DX8" s="187"/>
      <c r="DY8" s="187"/>
      <c r="DZ8" s="187"/>
      <c r="EA8" s="187"/>
      <c r="EB8" s="187"/>
      <c r="EC8" s="187"/>
      <c r="ED8" s="187"/>
      <c r="EE8" s="187"/>
      <c r="EF8" s="187"/>
      <c r="EG8" s="187"/>
      <c r="EH8" s="187"/>
      <c r="EI8" s="187"/>
      <c r="EJ8" s="187"/>
      <c r="EK8" s="187"/>
      <c r="EL8" s="187"/>
      <c r="EM8" s="187"/>
      <c r="EN8" s="187"/>
      <c r="EO8" s="187"/>
      <c r="EP8" s="187"/>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c r="FV8" s="187"/>
      <c r="FW8" s="187"/>
      <c r="FX8" s="187"/>
      <c r="FY8" s="187"/>
      <c r="FZ8" s="187"/>
      <c r="GA8" s="187"/>
      <c r="GB8" s="187"/>
      <c r="GC8" s="187"/>
      <c r="GD8" s="187"/>
      <c r="GE8" s="187"/>
      <c r="GF8" s="187"/>
      <c r="GG8" s="187"/>
      <c r="GH8" s="187"/>
      <c r="GI8" s="187"/>
      <c r="GJ8" s="187"/>
      <c r="GK8" s="187"/>
      <c r="GL8" s="187"/>
      <c r="GM8" s="187"/>
      <c r="GN8" s="187"/>
      <c r="GO8" s="187"/>
      <c r="GP8" s="187"/>
      <c r="GQ8" s="187"/>
      <c r="GR8" s="187"/>
      <c r="GS8" s="187"/>
      <c r="GT8" s="187"/>
      <c r="GU8" s="187"/>
      <c r="GV8" s="187"/>
      <c r="GW8" s="187"/>
      <c r="GX8" s="187"/>
      <c r="GY8" s="187"/>
      <c r="GZ8" s="187"/>
      <c r="HA8" s="187"/>
      <c r="HB8" s="187"/>
      <c r="HC8" s="187"/>
      <c r="HD8" s="187"/>
      <c r="HE8" s="187"/>
      <c r="HF8" s="187"/>
      <c r="HG8" s="187"/>
      <c r="HH8" s="187"/>
      <c r="HI8" s="187"/>
      <c r="HJ8" s="187"/>
      <c r="HK8" s="187"/>
      <c r="HL8" s="187"/>
      <c r="HM8" s="187"/>
      <c r="HN8" s="187"/>
      <c r="HO8" s="187"/>
      <c r="HP8" s="187"/>
      <c r="HQ8" s="187"/>
      <c r="HR8" s="187"/>
      <c r="HS8" s="187"/>
      <c r="HT8" s="187"/>
      <c r="HU8" s="187"/>
      <c r="HV8" s="187"/>
      <c r="HW8" s="187"/>
      <c r="HX8" s="187"/>
      <c r="HY8" s="187"/>
      <c r="HZ8" s="187"/>
      <c r="IA8" s="187"/>
      <c r="IB8" s="187"/>
      <c r="IC8" s="187"/>
      <c r="ID8" s="187"/>
      <c r="IE8" s="187"/>
      <c r="IF8" s="187"/>
      <c r="IG8" s="187"/>
      <c r="IH8" s="187"/>
      <c r="II8" s="187"/>
      <c r="IJ8" s="187"/>
      <c r="IK8" s="187"/>
      <c r="IL8" s="187"/>
      <c r="IM8" s="187"/>
      <c r="IN8" s="187"/>
      <c r="IO8" s="187"/>
      <c r="IP8" s="187"/>
      <c r="IQ8" s="187"/>
      <c r="IR8" s="187"/>
      <c r="IS8" s="187"/>
      <c r="IT8" s="187"/>
      <c r="IU8" s="187"/>
      <c r="IV8" s="187"/>
      <c r="IW8" s="187"/>
      <c r="IX8" s="187"/>
      <c r="IY8" s="187"/>
      <c r="IZ8" s="187"/>
      <c r="JA8" s="187"/>
      <c r="JB8" s="187"/>
      <c r="JC8" s="187"/>
      <c r="JD8" s="187"/>
      <c r="JE8" s="187"/>
      <c r="JF8" s="187"/>
      <c r="JG8" s="187"/>
      <c r="JH8" s="187"/>
    </row>
    <row r="9" spans="1:16">
      <c r="A9" s="91" t="s">
        <v>1226</v>
      </c>
      <c r="B9" s="91"/>
      <c r="C9" s="91"/>
      <c r="D9" s="91"/>
      <c r="E9" s="91"/>
      <c r="F9" s="91"/>
      <c r="G9" s="91"/>
      <c r="H9" s="91"/>
      <c r="I9" s="91"/>
      <c r="J9" s="91"/>
      <c r="K9" s="91"/>
      <c r="L9" s="91"/>
      <c r="M9" s="91"/>
      <c r="N9" s="91"/>
      <c r="O9" s="91"/>
      <c r="P9" s="91"/>
    </row>
    <row r="10" spans="1:16">
      <c r="A10" s="91"/>
      <c r="B10" s="91"/>
      <c r="C10" s="91"/>
      <c r="D10" s="91"/>
      <c r="E10" s="91"/>
      <c r="F10" s="91"/>
      <c r="G10" s="91"/>
      <c r="H10" s="91"/>
      <c r="I10" s="91"/>
      <c r="J10" s="91"/>
      <c r="K10" s="91"/>
      <c r="L10" s="91"/>
      <c r="M10" s="91"/>
      <c r="N10" s="91"/>
      <c r="O10" s="91"/>
      <c r="P10" s="91"/>
    </row>
  </sheetData>
  <mergeCells count="8">
    <mergeCell ref="A1:P1"/>
    <mergeCell ref="O2:P2"/>
    <mergeCell ref="B3:D3"/>
    <mergeCell ref="E3:G3"/>
    <mergeCell ref="H3:J3"/>
    <mergeCell ref="K3:M3"/>
    <mergeCell ref="N3:P3"/>
    <mergeCell ref="A9:P10"/>
  </mergeCells>
  <printOptions horizontalCentered="1"/>
  <pageMargins left="0.748031496062992" right="0.748031496062992" top="0.984251968503937" bottom="0.984251968503937" header="0.511811023622047" footer="0.511811023622047"/>
  <pageSetup paperSize="9" scale="9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4"/>
  <sheetViews>
    <sheetView workbookViewId="0">
      <selection activeCell="K18" sqref="K18"/>
    </sheetView>
  </sheetViews>
  <sheetFormatPr defaultColWidth="7.875" defaultRowHeight="11.25" outlineLevelCol="7"/>
  <cols>
    <col min="1" max="1" width="56.75" style="14" customWidth="1"/>
    <col min="2" max="6" width="13.875" style="166" customWidth="1"/>
    <col min="7" max="7" width="7.875" style="14"/>
    <col min="8" max="8" width="10.375" style="145"/>
    <col min="9" max="231" width="7.875" style="14"/>
    <col min="232" max="232" width="29.75" style="14" customWidth="1"/>
    <col min="233" max="235" width="12.125" style="14" customWidth="1"/>
    <col min="236" max="236" width="16.375" style="14" customWidth="1"/>
    <col min="237" max="487" width="7.875" style="14"/>
    <col min="488" max="488" width="29.75" style="14" customWidth="1"/>
    <col min="489" max="491" width="12.125" style="14" customWidth="1"/>
    <col min="492" max="492" width="16.375" style="14" customWidth="1"/>
    <col min="493" max="743" width="7.875" style="14"/>
    <col min="744" max="744" width="29.75" style="14" customWidth="1"/>
    <col min="745" max="747" width="12.125" style="14" customWidth="1"/>
    <col min="748" max="748" width="16.375" style="14" customWidth="1"/>
    <col min="749" max="999" width="7.875" style="14"/>
    <col min="1000" max="1000" width="29.75" style="14" customWidth="1"/>
    <col min="1001" max="1003" width="12.125" style="14" customWidth="1"/>
    <col min="1004" max="1004" width="16.375" style="14" customWidth="1"/>
    <col min="1005" max="1255" width="7.875" style="14"/>
    <col min="1256" max="1256" width="29.75" style="14" customWidth="1"/>
    <col min="1257" max="1259" width="12.125" style="14" customWidth="1"/>
    <col min="1260" max="1260" width="16.375" style="14" customWidth="1"/>
    <col min="1261" max="1511" width="7.875" style="14"/>
    <col min="1512" max="1512" width="29.75" style="14" customWidth="1"/>
    <col min="1513" max="1515" width="12.125" style="14" customWidth="1"/>
    <col min="1516" max="1516" width="16.375" style="14" customWidth="1"/>
    <col min="1517" max="1767" width="7.875" style="14"/>
    <col min="1768" max="1768" width="29.75" style="14" customWidth="1"/>
    <col min="1769" max="1771" width="12.125" style="14" customWidth="1"/>
    <col min="1772" max="1772" width="16.375" style="14" customWidth="1"/>
    <col min="1773" max="2023" width="7.875" style="14"/>
    <col min="2024" max="2024" width="29.75" style="14" customWidth="1"/>
    <col min="2025" max="2027" width="12.125" style="14" customWidth="1"/>
    <col min="2028" max="2028" width="16.375" style="14" customWidth="1"/>
    <col min="2029" max="2279" width="7.875" style="14"/>
    <col min="2280" max="2280" width="29.75" style="14" customWidth="1"/>
    <col min="2281" max="2283" width="12.125" style="14" customWidth="1"/>
    <col min="2284" max="2284" width="16.375" style="14" customWidth="1"/>
    <col min="2285" max="2535" width="7.875" style="14"/>
    <col min="2536" max="2536" width="29.75" style="14" customWidth="1"/>
    <col min="2537" max="2539" width="12.125" style="14" customWidth="1"/>
    <col min="2540" max="2540" width="16.375" style="14" customWidth="1"/>
    <col min="2541" max="2791" width="7.875" style="14"/>
    <col min="2792" max="2792" width="29.75" style="14" customWidth="1"/>
    <col min="2793" max="2795" width="12.125" style="14" customWidth="1"/>
    <col min="2796" max="2796" width="16.375" style="14" customWidth="1"/>
    <col min="2797" max="3047" width="7.875" style="14"/>
    <col min="3048" max="3048" width="29.75" style="14" customWidth="1"/>
    <col min="3049" max="3051" width="12.125" style="14" customWidth="1"/>
    <col min="3052" max="3052" width="16.375" style="14" customWidth="1"/>
    <col min="3053" max="3303" width="7.875" style="14"/>
    <col min="3304" max="3304" width="29.75" style="14" customWidth="1"/>
    <col min="3305" max="3307" width="12.125" style="14" customWidth="1"/>
    <col min="3308" max="3308" width="16.375" style="14" customWidth="1"/>
    <col min="3309" max="3559" width="7.875" style="14"/>
    <col min="3560" max="3560" width="29.75" style="14" customWidth="1"/>
    <col min="3561" max="3563" width="12.125" style="14" customWidth="1"/>
    <col min="3564" max="3564" width="16.375" style="14" customWidth="1"/>
    <col min="3565" max="3815" width="7.875" style="14"/>
    <col min="3816" max="3816" width="29.75" style="14" customWidth="1"/>
    <col min="3817" max="3819" width="12.125" style="14" customWidth="1"/>
    <col min="3820" max="3820" width="16.375" style="14" customWidth="1"/>
    <col min="3821" max="4071" width="7.875" style="14"/>
    <col min="4072" max="4072" width="29.75" style="14" customWidth="1"/>
    <col min="4073" max="4075" width="12.125" style="14" customWidth="1"/>
    <col min="4076" max="4076" width="16.375" style="14" customWidth="1"/>
    <col min="4077" max="4327" width="7.875" style="14"/>
    <col min="4328" max="4328" width="29.75" style="14" customWidth="1"/>
    <col min="4329" max="4331" width="12.125" style="14" customWidth="1"/>
    <col min="4332" max="4332" width="16.375" style="14" customWidth="1"/>
    <col min="4333" max="4583" width="7.875" style="14"/>
    <col min="4584" max="4584" width="29.75" style="14" customWidth="1"/>
    <col min="4585" max="4587" width="12.125" style="14" customWidth="1"/>
    <col min="4588" max="4588" width="16.375" style="14" customWidth="1"/>
    <col min="4589" max="4839" width="7.875" style="14"/>
    <col min="4840" max="4840" width="29.75" style="14" customWidth="1"/>
    <col min="4841" max="4843" width="12.125" style="14" customWidth="1"/>
    <col min="4844" max="4844" width="16.375" style="14" customWidth="1"/>
    <col min="4845" max="5095" width="7.875" style="14"/>
    <col min="5096" max="5096" width="29.75" style="14" customWidth="1"/>
    <col min="5097" max="5099" width="12.125" style="14" customWidth="1"/>
    <col min="5100" max="5100" width="16.375" style="14" customWidth="1"/>
    <col min="5101" max="5351" width="7.875" style="14"/>
    <col min="5352" max="5352" width="29.75" style="14" customWidth="1"/>
    <col min="5353" max="5355" width="12.125" style="14" customWidth="1"/>
    <col min="5356" max="5356" width="16.375" style="14" customWidth="1"/>
    <col min="5357" max="5607" width="7.875" style="14"/>
    <col min="5608" max="5608" width="29.75" style="14" customWidth="1"/>
    <col min="5609" max="5611" width="12.125" style="14" customWidth="1"/>
    <col min="5612" max="5612" width="16.375" style="14" customWidth="1"/>
    <col min="5613" max="5863" width="7.875" style="14"/>
    <col min="5864" max="5864" width="29.75" style="14" customWidth="1"/>
    <col min="5865" max="5867" width="12.125" style="14" customWidth="1"/>
    <col min="5868" max="5868" width="16.375" style="14" customWidth="1"/>
    <col min="5869" max="6119" width="7.875" style="14"/>
    <col min="6120" max="6120" width="29.75" style="14" customWidth="1"/>
    <col min="6121" max="6123" width="12.125" style="14" customWidth="1"/>
    <col min="6124" max="6124" width="16.375" style="14" customWidth="1"/>
    <col min="6125" max="6375" width="7.875" style="14"/>
    <col min="6376" max="6376" width="29.75" style="14" customWidth="1"/>
    <col min="6377" max="6379" width="12.125" style="14" customWidth="1"/>
    <col min="6380" max="6380" width="16.375" style="14" customWidth="1"/>
    <col min="6381" max="6631" width="7.875" style="14"/>
    <col min="6632" max="6632" width="29.75" style="14" customWidth="1"/>
    <col min="6633" max="6635" width="12.125" style="14" customWidth="1"/>
    <col min="6636" max="6636" width="16.375" style="14" customWidth="1"/>
    <col min="6637" max="6887" width="7.875" style="14"/>
    <col min="6888" max="6888" width="29.75" style="14" customWidth="1"/>
    <col min="6889" max="6891" width="12.125" style="14" customWidth="1"/>
    <col min="6892" max="6892" width="16.375" style="14" customWidth="1"/>
    <col min="6893" max="7143" width="7.875" style="14"/>
    <col min="7144" max="7144" width="29.75" style="14" customWidth="1"/>
    <col min="7145" max="7147" width="12.125" style="14" customWidth="1"/>
    <col min="7148" max="7148" width="16.375" style="14" customWidth="1"/>
    <col min="7149" max="7399" width="7.875" style="14"/>
    <col min="7400" max="7400" width="29.75" style="14" customWidth="1"/>
    <col min="7401" max="7403" width="12.125" style="14" customWidth="1"/>
    <col min="7404" max="7404" width="16.375" style="14" customWidth="1"/>
    <col min="7405" max="7655" width="7.875" style="14"/>
    <col min="7656" max="7656" width="29.75" style="14" customWidth="1"/>
    <col min="7657" max="7659" width="12.125" style="14" customWidth="1"/>
    <col min="7660" max="7660" width="16.375" style="14" customWidth="1"/>
    <col min="7661" max="7911" width="7.875" style="14"/>
    <col min="7912" max="7912" width="29.75" style="14" customWidth="1"/>
    <col min="7913" max="7915" width="12.125" style="14" customWidth="1"/>
    <col min="7916" max="7916" width="16.375" style="14" customWidth="1"/>
    <col min="7917" max="8167" width="7.875" style="14"/>
    <col min="8168" max="8168" width="29.75" style="14" customWidth="1"/>
    <col min="8169" max="8171" width="12.125" style="14" customWidth="1"/>
    <col min="8172" max="8172" width="16.375" style="14" customWidth="1"/>
    <col min="8173" max="8423" width="7.875" style="14"/>
    <col min="8424" max="8424" width="29.75" style="14" customWidth="1"/>
    <col min="8425" max="8427" width="12.125" style="14" customWidth="1"/>
    <col min="8428" max="8428" width="16.375" style="14" customWidth="1"/>
    <col min="8429" max="8679" width="7.875" style="14"/>
    <col min="8680" max="8680" width="29.75" style="14" customWidth="1"/>
    <col min="8681" max="8683" width="12.125" style="14" customWidth="1"/>
    <col min="8684" max="8684" width="16.375" style="14" customWidth="1"/>
    <col min="8685" max="8935" width="7.875" style="14"/>
    <col min="8936" max="8936" width="29.75" style="14" customWidth="1"/>
    <col min="8937" max="8939" width="12.125" style="14" customWidth="1"/>
    <col min="8940" max="8940" width="16.375" style="14" customWidth="1"/>
    <col min="8941" max="9191" width="7.875" style="14"/>
    <col min="9192" max="9192" width="29.75" style="14" customWidth="1"/>
    <col min="9193" max="9195" width="12.125" style="14" customWidth="1"/>
    <col min="9196" max="9196" width="16.375" style="14" customWidth="1"/>
    <col min="9197" max="9447" width="7.875" style="14"/>
    <col min="9448" max="9448" width="29.75" style="14" customWidth="1"/>
    <col min="9449" max="9451" width="12.125" style="14" customWidth="1"/>
    <col min="9452" max="9452" width="16.375" style="14" customWidth="1"/>
    <col min="9453" max="9703" width="7.875" style="14"/>
    <col min="9704" max="9704" width="29.75" style="14" customWidth="1"/>
    <col min="9705" max="9707" width="12.125" style="14" customWidth="1"/>
    <col min="9708" max="9708" width="16.375" style="14" customWidth="1"/>
    <col min="9709" max="9959" width="7.875" style="14"/>
    <col min="9960" max="9960" width="29.75" style="14" customWidth="1"/>
    <col min="9961" max="9963" width="12.125" style="14" customWidth="1"/>
    <col min="9964" max="9964" width="16.375" style="14" customWidth="1"/>
    <col min="9965" max="10215" width="7.875" style="14"/>
    <col min="10216" max="10216" width="29.75" style="14" customWidth="1"/>
    <col min="10217" max="10219" width="12.125" style="14" customWidth="1"/>
    <col min="10220" max="10220" width="16.375" style="14" customWidth="1"/>
    <col min="10221" max="10471" width="7.875" style="14"/>
    <col min="10472" max="10472" width="29.75" style="14" customWidth="1"/>
    <col min="10473" max="10475" width="12.125" style="14" customWidth="1"/>
    <col min="10476" max="10476" width="16.375" style="14" customWidth="1"/>
    <col min="10477" max="10727" width="7.875" style="14"/>
    <col min="10728" max="10728" width="29.75" style="14" customWidth="1"/>
    <col min="10729" max="10731" width="12.125" style="14" customWidth="1"/>
    <col min="10732" max="10732" width="16.375" style="14" customWidth="1"/>
    <col min="10733" max="10983" width="7.875" style="14"/>
    <col min="10984" max="10984" width="29.75" style="14" customWidth="1"/>
    <col min="10985" max="10987" width="12.125" style="14" customWidth="1"/>
    <col min="10988" max="10988" width="16.375" style="14" customWidth="1"/>
    <col min="10989" max="11239" width="7.875" style="14"/>
    <col min="11240" max="11240" width="29.75" style="14" customWidth="1"/>
    <col min="11241" max="11243" width="12.125" style="14" customWidth="1"/>
    <col min="11244" max="11244" width="16.375" style="14" customWidth="1"/>
    <col min="11245" max="11495" width="7.875" style="14"/>
    <col min="11496" max="11496" width="29.75" style="14" customWidth="1"/>
    <col min="11497" max="11499" width="12.125" style="14" customWidth="1"/>
    <col min="11500" max="11500" width="16.375" style="14" customWidth="1"/>
    <col min="11501" max="11751" width="7.875" style="14"/>
    <col min="11752" max="11752" width="29.75" style="14" customWidth="1"/>
    <col min="11753" max="11755" width="12.125" style="14" customWidth="1"/>
    <col min="11756" max="11756" width="16.375" style="14" customWidth="1"/>
    <col min="11757" max="12007" width="7.875" style="14"/>
    <col min="12008" max="12008" width="29.75" style="14" customWidth="1"/>
    <col min="12009" max="12011" width="12.125" style="14" customWidth="1"/>
    <col min="12012" max="12012" width="16.375" style="14" customWidth="1"/>
    <col min="12013" max="12263" width="7.875" style="14"/>
    <col min="12264" max="12264" width="29.75" style="14" customWidth="1"/>
    <col min="12265" max="12267" width="12.125" style="14" customWidth="1"/>
    <col min="12268" max="12268" width="16.375" style="14" customWidth="1"/>
    <col min="12269" max="12519" width="7.875" style="14"/>
    <col min="12520" max="12520" width="29.75" style="14" customWidth="1"/>
    <col min="12521" max="12523" width="12.125" style="14" customWidth="1"/>
    <col min="12524" max="12524" width="16.375" style="14" customWidth="1"/>
    <col min="12525" max="12775" width="7.875" style="14"/>
    <col min="12776" max="12776" width="29.75" style="14" customWidth="1"/>
    <col min="12777" max="12779" width="12.125" style="14" customWidth="1"/>
    <col min="12780" max="12780" width="16.375" style="14" customWidth="1"/>
    <col min="12781" max="13031" width="7.875" style="14"/>
    <col min="13032" max="13032" width="29.75" style="14" customWidth="1"/>
    <col min="13033" max="13035" width="12.125" style="14" customWidth="1"/>
    <col min="13036" max="13036" width="16.375" style="14" customWidth="1"/>
    <col min="13037" max="13287" width="7.875" style="14"/>
    <col min="13288" max="13288" width="29.75" style="14" customWidth="1"/>
    <col min="13289" max="13291" width="12.125" style="14" customWidth="1"/>
    <col min="13292" max="13292" width="16.375" style="14" customWidth="1"/>
    <col min="13293" max="13543" width="7.875" style="14"/>
    <col min="13544" max="13544" width="29.75" style="14" customWidth="1"/>
    <col min="13545" max="13547" width="12.125" style="14" customWidth="1"/>
    <col min="13548" max="13548" width="16.375" style="14" customWidth="1"/>
    <col min="13549" max="13799" width="7.875" style="14"/>
    <col min="13800" max="13800" width="29.75" style="14" customWidth="1"/>
    <col min="13801" max="13803" width="12.125" style="14" customWidth="1"/>
    <col min="13804" max="13804" width="16.375" style="14" customWidth="1"/>
    <col min="13805" max="14055" width="7.875" style="14"/>
    <col min="14056" max="14056" width="29.75" style="14" customWidth="1"/>
    <col min="14057" max="14059" width="12.125" style="14" customWidth="1"/>
    <col min="14060" max="14060" width="16.375" style="14" customWidth="1"/>
    <col min="14061" max="14311" width="7.875" style="14"/>
    <col min="14312" max="14312" width="29.75" style="14" customWidth="1"/>
    <col min="14313" max="14315" width="12.125" style="14" customWidth="1"/>
    <col min="14316" max="14316" width="16.375" style="14" customWidth="1"/>
    <col min="14317" max="14567" width="7.875" style="14"/>
    <col min="14568" max="14568" width="29.75" style="14" customWidth="1"/>
    <col min="14569" max="14571" width="12.125" style="14" customWidth="1"/>
    <col min="14572" max="14572" width="16.375" style="14" customWidth="1"/>
    <col min="14573" max="14823" width="7.875" style="14"/>
    <col min="14824" max="14824" width="29.75" style="14" customWidth="1"/>
    <col min="14825" max="14827" width="12.125" style="14" customWidth="1"/>
    <col min="14828" max="14828" width="16.375" style="14" customWidth="1"/>
    <col min="14829" max="15079" width="7.875" style="14"/>
    <col min="15080" max="15080" width="29.75" style="14" customWidth="1"/>
    <col min="15081" max="15083" width="12.125" style="14" customWidth="1"/>
    <col min="15084" max="15084" width="16.375" style="14" customWidth="1"/>
    <col min="15085" max="15335" width="7.875" style="14"/>
    <col min="15336" max="15336" width="29.75" style="14" customWidth="1"/>
    <col min="15337" max="15339" width="12.125" style="14" customWidth="1"/>
    <col min="15340" max="15340" width="16.375" style="14" customWidth="1"/>
    <col min="15341" max="15591" width="7.875" style="14"/>
    <col min="15592" max="15592" width="29.75" style="14" customWidth="1"/>
    <col min="15593" max="15595" width="12.125" style="14" customWidth="1"/>
    <col min="15596" max="15596" width="16.375" style="14" customWidth="1"/>
    <col min="15597" max="15847" width="7.875" style="14"/>
    <col min="15848" max="15848" width="29.75" style="14" customWidth="1"/>
    <col min="15849" max="15851" width="12.125" style="14" customWidth="1"/>
    <col min="15852" max="15852" width="16.375" style="14" customWidth="1"/>
    <col min="15853" max="16103" width="7.875" style="14"/>
    <col min="16104" max="16104" width="29.75" style="14" customWidth="1"/>
    <col min="16105" max="16107" width="12.125" style="14" customWidth="1"/>
    <col min="16108" max="16108" width="16.375" style="14" customWidth="1"/>
    <col min="16109" max="16384" width="7.875" style="14"/>
  </cols>
  <sheetData>
    <row r="1" ht="30.75" customHeight="1" spans="1:6">
      <c r="A1" s="167" t="s">
        <v>1227</v>
      </c>
      <c r="B1" s="96"/>
      <c r="C1" s="96"/>
      <c r="D1" s="96"/>
      <c r="E1" s="96"/>
      <c r="F1" s="96"/>
    </row>
    <row r="2" ht="19.5" customHeight="1" spans="1:6">
      <c r="A2" s="168"/>
      <c r="B2" s="169"/>
      <c r="C2" s="111" t="s">
        <v>1</v>
      </c>
      <c r="E2" s="170"/>
      <c r="F2" s="171" t="s">
        <v>2</v>
      </c>
    </row>
    <row r="3" ht="36" customHeight="1" spans="1:6">
      <c r="A3" s="150" t="s">
        <v>1228</v>
      </c>
      <c r="B3" s="83" t="s">
        <v>1130</v>
      </c>
      <c r="C3" s="83" t="s">
        <v>5</v>
      </c>
      <c r="D3" s="127" t="s">
        <v>112</v>
      </c>
      <c r="E3" s="83" t="s">
        <v>1229</v>
      </c>
      <c r="F3" s="83" t="s">
        <v>1230</v>
      </c>
    </row>
    <row r="4" ht="17.25" customHeight="1" spans="1:6">
      <c r="A4" s="172" t="s">
        <v>1231</v>
      </c>
      <c r="B4" s="83"/>
      <c r="C4" s="83"/>
      <c r="D4" s="127"/>
      <c r="E4" s="83"/>
      <c r="F4" s="173"/>
    </row>
    <row r="5" ht="17.25" customHeight="1" spans="1:6">
      <c r="A5" s="128" t="s">
        <v>1232</v>
      </c>
      <c r="B5" s="87"/>
      <c r="C5" s="87"/>
      <c r="D5" s="174"/>
      <c r="E5" s="175"/>
      <c r="F5" s="176"/>
    </row>
    <row r="6" ht="17.25" customHeight="1" spans="1:6">
      <c r="A6" s="128" t="s">
        <v>1233</v>
      </c>
      <c r="B6" s="87"/>
      <c r="C6" s="87"/>
      <c r="D6" s="174"/>
      <c r="E6" s="175"/>
      <c r="F6" s="176"/>
    </row>
    <row r="7" ht="17.25" customHeight="1" spans="1:6">
      <c r="A7" s="172" t="s">
        <v>1234</v>
      </c>
      <c r="B7" s="87"/>
      <c r="C7" s="87"/>
      <c r="D7" s="174"/>
      <c r="E7" s="175"/>
      <c r="F7" s="176"/>
    </row>
    <row r="8" ht="17.25" customHeight="1" spans="1:6">
      <c r="A8" s="172" t="s">
        <v>1235</v>
      </c>
      <c r="B8" s="87"/>
      <c r="C8" s="87"/>
      <c r="D8" s="174"/>
      <c r="E8" s="175"/>
      <c r="F8" s="176"/>
    </row>
    <row r="9" ht="17.25" customHeight="1" spans="1:6">
      <c r="A9" s="172" t="s">
        <v>1236</v>
      </c>
      <c r="B9" s="87"/>
      <c r="C9" s="87"/>
      <c r="D9" s="174"/>
      <c r="E9" s="175"/>
      <c r="F9" s="176"/>
    </row>
    <row r="10" ht="17.25" customHeight="1" spans="1:6">
      <c r="A10" s="172" t="s">
        <v>1237</v>
      </c>
      <c r="B10" s="87"/>
      <c r="C10" s="87"/>
      <c r="D10" s="174"/>
      <c r="E10" s="175"/>
      <c r="F10" s="176"/>
    </row>
    <row r="11" ht="17.25" customHeight="1" spans="1:6">
      <c r="A11" s="172" t="s">
        <v>1238</v>
      </c>
      <c r="B11" s="87"/>
      <c r="C11" s="87"/>
      <c r="D11" s="174"/>
      <c r="E11" s="175"/>
      <c r="F11" s="176"/>
    </row>
    <row r="12" ht="17.25" customHeight="1" spans="1:6">
      <c r="A12" s="172" t="s">
        <v>1239</v>
      </c>
      <c r="B12" s="87"/>
      <c r="C12" s="87"/>
      <c r="D12" s="174"/>
      <c r="E12" s="175"/>
      <c r="F12" s="176"/>
    </row>
    <row r="13" ht="17.25" customHeight="1" spans="1:6">
      <c r="A13" s="172" t="s">
        <v>1240</v>
      </c>
      <c r="B13" s="87">
        <v>3000</v>
      </c>
      <c r="C13" s="87">
        <v>3000</v>
      </c>
      <c r="D13" s="87">
        <v>3000</v>
      </c>
      <c r="E13" s="176">
        <f>D13/C13*100</f>
        <v>100</v>
      </c>
      <c r="F13" s="176">
        <v>-50</v>
      </c>
    </row>
    <row r="14" ht="17.25" customHeight="1" spans="1:6">
      <c r="A14" s="172" t="s">
        <v>1241</v>
      </c>
      <c r="B14" s="87">
        <v>700</v>
      </c>
      <c r="C14" s="174">
        <v>701</v>
      </c>
      <c r="D14" s="174">
        <v>700</v>
      </c>
      <c r="E14" s="176">
        <f>D14/C14*100</f>
        <v>99.8573466476462</v>
      </c>
      <c r="F14" s="176"/>
    </row>
    <row r="15" ht="17.25" customHeight="1" spans="1:6">
      <c r="A15" s="172" t="s">
        <v>1242</v>
      </c>
      <c r="B15" s="87">
        <v>137546</v>
      </c>
      <c r="C15" s="87">
        <v>82447</v>
      </c>
      <c r="D15" s="174">
        <v>82447</v>
      </c>
      <c r="E15" s="176">
        <f>D15/C15*100</f>
        <v>100</v>
      </c>
      <c r="F15" s="176">
        <v>11.0202927433581</v>
      </c>
    </row>
    <row r="16" ht="17.25" customHeight="1" spans="1:6">
      <c r="A16" s="128" t="s">
        <v>1243</v>
      </c>
      <c r="B16" s="87"/>
      <c r="C16" s="87"/>
      <c r="D16" s="174"/>
      <c r="E16" s="176"/>
      <c r="F16" s="176"/>
    </row>
    <row r="17" ht="17.25" customHeight="1" spans="1:6">
      <c r="A17" s="128" t="s">
        <v>1244</v>
      </c>
      <c r="B17" s="87"/>
      <c r="C17" s="87"/>
      <c r="D17" s="174"/>
      <c r="E17" s="176"/>
      <c r="F17" s="176"/>
    </row>
    <row r="18" ht="17.25" customHeight="1" spans="1:6">
      <c r="A18" s="128" t="s">
        <v>1245</v>
      </c>
      <c r="B18" s="87"/>
      <c r="C18" s="87"/>
      <c r="D18" s="174"/>
      <c r="E18" s="176"/>
      <c r="F18" s="176"/>
    </row>
    <row r="19" ht="17.25" customHeight="1" spans="1:6">
      <c r="A19" s="128" t="s">
        <v>1246</v>
      </c>
      <c r="B19" s="87"/>
      <c r="C19" s="87"/>
      <c r="D19" s="174"/>
      <c r="E19" s="176"/>
      <c r="F19" s="176"/>
    </row>
    <row r="20" ht="17.25" customHeight="1" spans="1:6">
      <c r="A20" s="128" t="s">
        <v>1247</v>
      </c>
      <c r="B20" s="87"/>
      <c r="C20" s="87"/>
      <c r="D20" s="174"/>
      <c r="E20" s="176"/>
      <c r="F20" s="176"/>
    </row>
    <row r="21" ht="17.25" customHeight="1" spans="1:6">
      <c r="A21" s="172" t="s">
        <v>1248</v>
      </c>
      <c r="B21" s="87"/>
      <c r="C21" s="87"/>
      <c r="D21" s="174"/>
      <c r="E21" s="176"/>
      <c r="F21" s="176"/>
    </row>
    <row r="22" ht="17.25" customHeight="1" spans="1:6">
      <c r="A22" s="172" t="s">
        <v>1249</v>
      </c>
      <c r="B22" s="87"/>
      <c r="C22" s="87"/>
      <c r="D22" s="174"/>
      <c r="E22" s="176"/>
      <c r="F22" s="176"/>
    </row>
    <row r="23" ht="17.25" customHeight="1" spans="1:6">
      <c r="A23" s="128" t="s">
        <v>1250</v>
      </c>
      <c r="B23" s="87"/>
      <c r="C23" s="87"/>
      <c r="D23" s="174"/>
      <c r="E23" s="176"/>
      <c r="F23" s="176"/>
    </row>
    <row r="24" ht="17.25" customHeight="1" spans="1:6">
      <c r="A24" s="128" t="s">
        <v>1251</v>
      </c>
      <c r="B24" s="87"/>
      <c r="C24" s="87"/>
      <c r="D24" s="174"/>
      <c r="E24" s="176"/>
      <c r="F24" s="176"/>
    </row>
    <row r="25" ht="17.25" customHeight="1" spans="1:6">
      <c r="A25" s="172" t="s">
        <v>1252</v>
      </c>
      <c r="B25" s="87"/>
      <c r="C25" s="87"/>
      <c r="D25" s="174"/>
      <c r="E25" s="176"/>
      <c r="F25" s="176"/>
    </row>
    <row r="26" ht="17.25" customHeight="1" spans="1:6">
      <c r="A26" s="172" t="s">
        <v>1253</v>
      </c>
      <c r="B26" s="87"/>
      <c r="C26" s="87"/>
      <c r="D26" s="174"/>
      <c r="E26" s="176"/>
      <c r="F26" s="176"/>
    </row>
    <row r="27" ht="17.25" customHeight="1" spans="1:6">
      <c r="A27" s="172" t="s">
        <v>1254</v>
      </c>
      <c r="B27" s="87"/>
      <c r="C27" s="87"/>
      <c r="D27" s="174"/>
      <c r="E27" s="176"/>
      <c r="F27" s="176"/>
    </row>
    <row r="28" ht="17.25" customHeight="1" spans="1:6">
      <c r="A28" s="172" t="s">
        <v>1255</v>
      </c>
      <c r="B28" s="87"/>
      <c r="C28" s="87"/>
      <c r="D28" s="174"/>
      <c r="E28" s="176"/>
      <c r="F28" s="176"/>
    </row>
    <row r="29" ht="17.25" customHeight="1" spans="1:6">
      <c r="A29" s="128" t="s">
        <v>1256</v>
      </c>
      <c r="B29" s="87"/>
      <c r="C29" s="87"/>
      <c r="D29" s="174"/>
      <c r="E29" s="176"/>
      <c r="F29" s="176"/>
    </row>
    <row r="30" ht="17.25" customHeight="1" spans="1:6">
      <c r="A30" s="128" t="s">
        <v>1257</v>
      </c>
      <c r="B30" s="87"/>
      <c r="C30" s="87"/>
      <c r="D30" s="174"/>
      <c r="E30" s="176"/>
      <c r="F30" s="176"/>
    </row>
    <row r="31" ht="17.25" customHeight="1" spans="1:6">
      <c r="A31" s="172" t="s">
        <v>1258</v>
      </c>
      <c r="B31" s="87">
        <v>355</v>
      </c>
      <c r="C31" s="87">
        <v>355</v>
      </c>
      <c r="D31" s="87">
        <v>355</v>
      </c>
      <c r="E31" s="176">
        <f>D31/C31*100</f>
        <v>100</v>
      </c>
      <c r="F31" s="176">
        <v>-40.2356902356902</v>
      </c>
    </row>
    <row r="32" ht="17.25" customHeight="1" spans="1:6">
      <c r="A32" s="172" t="s">
        <v>1259</v>
      </c>
      <c r="B32" s="87"/>
      <c r="C32" s="87"/>
      <c r="D32" s="174"/>
      <c r="E32" s="176"/>
      <c r="F32" s="176"/>
    </row>
    <row r="33" ht="17.25" customHeight="1" spans="1:6">
      <c r="A33" s="172" t="s">
        <v>1260</v>
      </c>
      <c r="B33" s="87"/>
      <c r="C33" s="87"/>
      <c r="D33" s="174"/>
      <c r="E33" s="176"/>
      <c r="F33" s="176"/>
    </row>
    <row r="34" ht="17.25" customHeight="1" spans="1:6">
      <c r="A34" s="128" t="s">
        <v>1261</v>
      </c>
      <c r="B34" s="87"/>
      <c r="C34" s="87"/>
      <c r="D34" s="174"/>
      <c r="E34" s="176"/>
      <c r="F34" s="176"/>
    </row>
    <row r="35" ht="17.25" customHeight="1" spans="1:6">
      <c r="A35" s="128" t="s">
        <v>1262</v>
      </c>
      <c r="B35" s="87"/>
      <c r="C35" s="87"/>
      <c r="D35" s="174"/>
      <c r="E35" s="176"/>
      <c r="F35" s="176"/>
    </row>
    <row r="36" ht="17.25" customHeight="1" spans="1:6">
      <c r="A36" s="128" t="s">
        <v>1263</v>
      </c>
      <c r="B36" s="87"/>
      <c r="C36" s="87"/>
      <c r="D36" s="174"/>
      <c r="E36" s="176"/>
      <c r="F36" s="176"/>
    </row>
    <row r="37" ht="17.25" customHeight="1" spans="1:6">
      <c r="A37" s="172" t="s">
        <v>1264</v>
      </c>
      <c r="B37" s="87"/>
      <c r="C37" s="87"/>
      <c r="D37" s="174"/>
      <c r="E37" s="176"/>
      <c r="F37" s="176"/>
    </row>
    <row r="38" ht="17.25" customHeight="1" spans="1:6">
      <c r="A38" s="172" t="s">
        <v>1265</v>
      </c>
      <c r="B38" s="87"/>
      <c r="C38" s="87"/>
      <c r="D38" s="174"/>
      <c r="E38" s="176"/>
      <c r="F38" s="176"/>
    </row>
    <row r="39" ht="17.25" customHeight="1" spans="1:6">
      <c r="A39" s="172" t="s">
        <v>1266</v>
      </c>
      <c r="B39" s="87"/>
      <c r="C39" s="87"/>
      <c r="D39" s="174"/>
      <c r="E39" s="176"/>
      <c r="F39" s="176"/>
    </row>
    <row r="40" ht="17.25" customHeight="1" spans="1:6">
      <c r="A40" s="172" t="s">
        <v>1267</v>
      </c>
      <c r="B40" s="87"/>
      <c r="C40" s="87"/>
      <c r="D40" s="174"/>
      <c r="E40" s="176"/>
      <c r="F40" s="176"/>
    </row>
    <row r="41" ht="17.25" customHeight="1" spans="1:6">
      <c r="A41" s="172" t="s">
        <v>1268</v>
      </c>
      <c r="B41" s="87"/>
      <c r="C41" s="87"/>
      <c r="D41" s="174"/>
      <c r="E41" s="176"/>
      <c r="F41" s="176"/>
    </row>
    <row r="42" ht="17.25" customHeight="1" spans="1:6">
      <c r="A42" s="128" t="s">
        <v>1269</v>
      </c>
      <c r="B42" s="87"/>
      <c r="C42" s="87"/>
      <c r="D42" s="174"/>
      <c r="E42" s="176"/>
      <c r="F42" s="176"/>
    </row>
    <row r="43" ht="17.25" customHeight="1" spans="1:6">
      <c r="A43" s="128" t="s">
        <v>1270</v>
      </c>
      <c r="B43" s="87"/>
      <c r="C43" s="87"/>
      <c r="D43" s="174"/>
      <c r="E43" s="176"/>
      <c r="F43" s="176"/>
    </row>
    <row r="44" ht="17.25" customHeight="1" spans="1:6">
      <c r="A44" s="172" t="s">
        <v>1271</v>
      </c>
      <c r="B44" s="87"/>
      <c r="C44" s="87"/>
      <c r="D44" s="174"/>
      <c r="E44" s="176"/>
      <c r="F44" s="176">
        <v>-100</v>
      </c>
    </row>
    <row r="45" ht="17.25" customHeight="1" spans="1:6">
      <c r="A45" s="172" t="s">
        <v>1272</v>
      </c>
      <c r="B45" s="87"/>
      <c r="C45" s="87"/>
      <c r="D45" s="174"/>
      <c r="E45" s="176"/>
      <c r="F45" s="176"/>
    </row>
    <row r="46" ht="17.25" customHeight="1" spans="1:6">
      <c r="A46" s="128" t="s">
        <v>1273</v>
      </c>
      <c r="B46" s="87"/>
      <c r="C46" s="87"/>
      <c r="D46" s="174"/>
      <c r="E46" s="176"/>
      <c r="F46" s="176"/>
    </row>
    <row r="47" ht="17.25" customHeight="1" spans="1:6">
      <c r="A47" s="128" t="s">
        <v>1274</v>
      </c>
      <c r="B47" s="87"/>
      <c r="C47" s="87"/>
      <c r="D47" s="174"/>
      <c r="E47" s="176"/>
      <c r="F47" s="176"/>
    </row>
    <row r="48" ht="17.25" customHeight="1" spans="1:6">
      <c r="A48" s="128" t="s">
        <v>1275</v>
      </c>
      <c r="B48" s="87"/>
      <c r="C48" s="87"/>
      <c r="D48" s="174"/>
      <c r="E48" s="176"/>
      <c r="F48" s="176"/>
    </row>
    <row r="49" ht="17.25" customHeight="1" spans="1:6">
      <c r="A49" s="128" t="s">
        <v>1276</v>
      </c>
      <c r="B49" s="87"/>
      <c r="C49" s="87"/>
      <c r="D49" s="174"/>
      <c r="E49" s="176"/>
      <c r="F49" s="176"/>
    </row>
    <row r="50" ht="17.25" customHeight="1" spans="1:6">
      <c r="A50" s="128" t="s">
        <v>1277</v>
      </c>
      <c r="B50" s="87"/>
      <c r="C50" s="87"/>
      <c r="D50" s="174"/>
      <c r="E50" s="176"/>
      <c r="F50" s="176"/>
    </row>
    <row r="51" ht="17.25" customHeight="1" spans="1:6">
      <c r="A51" s="128" t="s">
        <v>1278</v>
      </c>
      <c r="B51" s="87"/>
      <c r="C51" s="87"/>
      <c r="D51" s="174"/>
      <c r="E51" s="176"/>
      <c r="F51" s="176"/>
    </row>
    <row r="52" ht="17.25" customHeight="1" spans="1:6">
      <c r="A52" s="128" t="s">
        <v>1279</v>
      </c>
      <c r="B52" s="87"/>
      <c r="C52" s="87"/>
      <c r="D52" s="174"/>
      <c r="E52" s="176"/>
      <c r="F52" s="176"/>
    </row>
    <row r="53" ht="17.25" customHeight="1" spans="1:6">
      <c r="A53" s="172" t="s">
        <v>1280</v>
      </c>
      <c r="B53" s="87"/>
      <c r="C53" s="87"/>
      <c r="D53" s="174"/>
      <c r="E53" s="176"/>
      <c r="F53" s="176"/>
    </row>
    <row r="54" ht="17.25" customHeight="1" spans="1:6">
      <c r="A54" s="172" t="s">
        <v>1281</v>
      </c>
      <c r="B54" s="87"/>
      <c r="C54" s="87"/>
      <c r="D54" s="174"/>
      <c r="E54" s="176"/>
      <c r="F54" s="176"/>
    </row>
    <row r="55" ht="17.25" customHeight="1" spans="1:6">
      <c r="A55" s="172" t="s">
        <v>1282</v>
      </c>
      <c r="B55" s="87"/>
      <c r="C55" s="87"/>
      <c r="D55" s="174"/>
      <c r="E55" s="176"/>
      <c r="F55" s="176"/>
    </row>
    <row r="56" ht="17.25" customHeight="1" spans="1:6">
      <c r="A56" s="172" t="s">
        <v>1283</v>
      </c>
      <c r="B56" s="87"/>
      <c r="C56" s="87"/>
      <c r="D56" s="174"/>
      <c r="E56" s="176"/>
      <c r="F56" s="176"/>
    </row>
    <row r="57" ht="17.25" customHeight="1" spans="1:6">
      <c r="A57" s="172" t="s">
        <v>1284</v>
      </c>
      <c r="B57" s="87"/>
      <c r="C57" s="87"/>
      <c r="D57" s="174"/>
      <c r="E57" s="176"/>
      <c r="F57" s="176"/>
    </row>
    <row r="58" ht="17.25" customHeight="1" spans="1:6">
      <c r="A58" s="172" t="s">
        <v>1285</v>
      </c>
      <c r="B58" s="87"/>
      <c r="C58" s="87"/>
      <c r="D58" s="174"/>
      <c r="E58" s="176"/>
      <c r="F58" s="176"/>
    </row>
    <row r="59" ht="17.25" customHeight="1" spans="1:6">
      <c r="A59" s="128" t="s">
        <v>1286</v>
      </c>
      <c r="B59" s="87"/>
      <c r="C59" s="87"/>
      <c r="D59" s="174"/>
      <c r="E59" s="176"/>
      <c r="F59" s="176"/>
    </row>
    <row r="60" ht="17.25" customHeight="1" spans="1:6">
      <c r="A60" s="128" t="s">
        <v>1287</v>
      </c>
      <c r="B60" s="87"/>
      <c r="C60" s="87"/>
      <c r="D60" s="174"/>
      <c r="E60" s="176"/>
      <c r="F60" s="176"/>
    </row>
    <row r="61" ht="17.25" customHeight="1" spans="1:6">
      <c r="A61" s="128" t="s">
        <v>1288</v>
      </c>
      <c r="B61" s="87"/>
      <c r="C61" s="87"/>
      <c r="D61" s="174"/>
      <c r="E61" s="176"/>
      <c r="F61" s="176"/>
    </row>
    <row r="62" ht="17.25" customHeight="1" spans="1:6">
      <c r="A62" s="172" t="s">
        <v>1289</v>
      </c>
      <c r="B62" s="87"/>
      <c r="C62" s="87"/>
      <c r="D62" s="174"/>
      <c r="E62" s="176"/>
      <c r="F62" s="176"/>
    </row>
    <row r="63" ht="17.25" customHeight="1" spans="1:6">
      <c r="A63" s="172" t="s">
        <v>1290</v>
      </c>
      <c r="B63" s="87"/>
      <c r="C63" s="87"/>
      <c r="D63" s="174"/>
      <c r="E63" s="176"/>
      <c r="F63" s="176"/>
    </row>
    <row r="64" ht="17.25" customHeight="1" spans="1:6">
      <c r="A64" s="172" t="s">
        <v>1291</v>
      </c>
      <c r="B64" s="87"/>
      <c r="C64" s="87"/>
      <c r="D64" s="174"/>
      <c r="E64" s="176"/>
      <c r="F64" s="176"/>
    </row>
    <row r="65" ht="17.25" customHeight="1" spans="1:6">
      <c r="A65" s="172" t="s">
        <v>1292</v>
      </c>
      <c r="B65" s="87"/>
      <c r="C65" s="87"/>
      <c r="D65" s="174"/>
      <c r="E65" s="176"/>
      <c r="F65" s="176"/>
    </row>
    <row r="66" ht="17.25" customHeight="1" spans="1:6">
      <c r="A66" s="172" t="s">
        <v>1293</v>
      </c>
      <c r="B66" s="87"/>
      <c r="C66" s="87"/>
      <c r="D66" s="174"/>
      <c r="E66" s="176"/>
      <c r="F66" s="176"/>
    </row>
    <row r="67" ht="17.25" customHeight="1" spans="1:6">
      <c r="A67" s="172" t="s">
        <v>1294</v>
      </c>
      <c r="B67" s="87"/>
      <c r="C67" s="87"/>
      <c r="D67" s="174"/>
      <c r="E67" s="176"/>
      <c r="F67" s="176"/>
    </row>
    <row r="68" ht="17.25" customHeight="1" spans="1:6">
      <c r="A68" s="172" t="s">
        <v>1295</v>
      </c>
      <c r="B68" s="87"/>
      <c r="C68" s="87"/>
      <c r="D68" s="174"/>
      <c r="E68" s="176"/>
      <c r="F68" s="176"/>
    </row>
    <row r="69" ht="17.25" customHeight="1" spans="1:6">
      <c r="A69" s="128" t="s">
        <v>1296</v>
      </c>
      <c r="B69" s="87"/>
      <c r="C69" s="87"/>
      <c r="D69" s="174"/>
      <c r="E69" s="176"/>
      <c r="F69" s="176"/>
    </row>
    <row r="70" ht="17.25" customHeight="1" spans="1:6">
      <c r="A70" s="128" t="s">
        <v>1297</v>
      </c>
      <c r="B70" s="87"/>
      <c r="C70" s="87"/>
      <c r="D70" s="174"/>
      <c r="E70" s="176"/>
      <c r="F70" s="176"/>
    </row>
    <row r="71" ht="17.25" customHeight="1" spans="1:6">
      <c r="A71" s="172" t="s">
        <v>1298</v>
      </c>
      <c r="B71" s="87"/>
      <c r="C71" s="87"/>
      <c r="D71" s="174"/>
      <c r="E71" s="176"/>
      <c r="F71" s="176"/>
    </row>
    <row r="72" ht="17.25" customHeight="1" spans="1:6">
      <c r="A72" s="172" t="s">
        <v>1299</v>
      </c>
      <c r="B72" s="87"/>
      <c r="C72" s="87"/>
      <c r="D72" s="174"/>
      <c r="E72" s="176"/>
      <c r="F72" s="176"/>
    </row>
    <row r="73" ht="17.25" customHeight="1" spans="1:6">
      <c r="A73" s="128" t="s">
        <v>1300</v>
      </c>
      <c r="B73" s="87"/>
      <c r="C73" s="87"/>
      <c r="D73" s="174"/>
      <c r="E73" s="176"/>
      <c r="F73" s="176"/>
    </row>
    <row r="74" ht="17.25" customHeight="1" spans="1:6">
      <c r="A74" s="128" t="s">
        <v>1301</v>
      </c>
      <c r="B74" s="87"/>
      <c r="C74" s="87"/>
      <c r="D74" s="174"/>
      <c r="E74" s="176"/>
      <c r="F74" s="176"/>
    </row>
    <row r="75" ht="17.25" customHeight="1" spans="1:6">
      <c r="A75" s="177" t="s">
        <v>1212</v>
      </c>
      <c r="B75" s="87"/>
      <c r="C75" s="87"/>
      <c r="D75" s="174"/>
      <c r="E75" s="176"/>
      <c r="F75" s="176"/>
    </row>
    <row r="76" s="50" customFormat="1" ht="19.5" customHeight="1" spans="1:8">
      <c r="A76" s="153" t="s">
        <v>33</v>
      </c>
      <c r="B76" s="83">
        <f>SUM(B4:B74)-B16</f>
        <v>141601</v>
      </c>
      <c r="C76" s="83">
        <f t="shared" ref="C76" si="0">SUM(C4:C74)-C16</f>
        <v>86503</v>
      </c>
      <c r="D76" s="83">
        <f>SUM(D4:D74)-D16-D19</f>
        <v>86502</v>
      </c>
      <c r="E76" s="178">
        <f>D76/C76*100</f>
        <v>99.9988439707293</v>
      </c>
      <c r="F76" s="176">
        <v>6.45482850708247</v>
      </c>
      <c r="H76" s="145"/>
    </row>
    <row r="77" ht="19.5" customHeight="1" spans="1:6">
      <c r="A77" s="179" t="s">
        <v>1302</v>
      </c>
      <c r="B77" s="87"/>
      <c r="C77" s="87"/>
      <c r="D77" s="174"/>
      <c r="E77" s="175"/>
      <c r="F77" s="176"/>
    </row>
    <row r="78" ht="19.5" customHeight="1" spans="1:6">
      <c r="A78" s="179" t="s">
        <v>34</v>
      </c>
      <c r="B78" s="87"/>
      <c r="C78" s="87"/>
      <c r="D78" s="174">
        <v>4374</v>
      </c>
      <c r="E78" s="175"/>
      <c r="F78" s="176">
        <v>15.9904534606205</v>
      </c>
    </row>
    <row r="79" ht="19.5" customHeight="1" spans="1:6">
      <c r="A79" s="180" t="s">
        <v>1303</v>
      </c>
      <c r="B79" s="175"/>
      <c r="C79" s="175"/>
      <c r="D79" s="174">
        <v>4374</v>
      </c>
      <c r="E79" s="175"/>
      <c r="F79" s="176">
        <v>15.9904534606205</v>
      </c>
    </row>
    <row r="80" ht="19.5" customHeight="1" spans="1:6">
      <c r="A80" s="180" t="s">
        <v>1304</v>
      </c>
      <c r="B80" s="175"/>
      <c r="C80" s="175"/>
      <c r="D80" s="174"/>
      <c r="E80" s="175"/>
      <c r="F80" s="176"/>
    </row>
    <row r="81" ht="19.5" customHeight="1" spans="1:6">
      <c r="A81" s="180" t="s">
        <v>1305</v>
      </c>
      <c r="B81" s="175"/>
      <c r="C81" s="175"/>
      <c r="D81" s="174">
        <v>2800</v>
      </c>
      <c r="E81" s="175"/>
      <c r="F81" s="176">
        <v>-76.7866025534737</v>
      </c>
    </row>
    <row r="82" ht="19.5" customHeight="1" spans="1:6">
      <c r="A82" s="180" t="s">
        <v>1306</v>
      </c>
      <c r="B82" s="175"/>
      <c r="C82" s="175"/>
      <c r="D82" s="174">
        <v>38600</v>
      </c>
      <c r="E82" s="175"/>
      <c r="F82" s="176">
        <v>-63.841765570991</v>
      </c>
    </row>
    <row r="83" ht="19.5" customHeight="1" spans="1:6">
      <c r="A83" s="180" t="s">
        <v>1307</v>
      </c>
      <c r="B83" s="175"/>
      <c r="C83" s="175"/>
      <c r="D83" s="174">
        <v>3010</v>
      </c>
      <c r="E83" s="175"/>
      <c r="F83" s="176">
        <v>0.668896321070234</v>
      </c>
    </row>
    <row r="84" s="50" customFormat="1" ht="19.5" customHeight="1" spans="1:8">
      <c r="A84" s="153" t="s">
        <v>44</v>
      </c>
      <c r="B84" s="150"/>
      <c r="C84" s="150"/>
      <c r="D84" s="181">
        <f>D76+D77+D78+D81+D83+D82</f>
        <v>135286</v>
      </c>
      <c r="E84" s="150"/>
      <c r="F84" s="176">
        <v>-34.59167540963</v>
      </c>
      <c r="H84" s="145"/>
    </row>
  </sheetData>
  <mergeCells count="1">
    <mergeCell ref="A1:F1"/>
  </mergeCells>
  <printOptions horizontalCentered="1"/>
  <pageMargins left="0.748031496062992" right="0.748031496062992" top="0.984251968503937" bottom="0.984251968503937" header="0.511811023622047" footer="0.511811023622047"/>
  <pageSetup paperSize="9" scale="4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1、一般公共预算收入</vt:lpstr>
      <vt:lpstr>2、一般公共预算支出</vt:lpstr>
      <vt:lpstr>3、一般公共预算本级支出</vt:lpstr>
      <vt:lpstr>4、一般公共预算本级基本支出</vt:lpstr>
      <vt:lpstr>5、一般公共预算本级支出（功能分类）</vt:lpstr>
      <vt:lpstr>6、一般公共预算税收返还和转移支付表</vt:lpstr>
      <vt:lpstr>7、一般公共预算对下税收返还和转移支付决算（分项目）</vt:lpstr>
      <vt:lpstr>8、一般公共预算对下税收返还和转移支付（分地区）</vt:lpstr>
      <vt:lpstr>9、政府性基金收入</vt:lpstr>
      <vt:lpstr>10、政府性基金支出</vt:lpstr>
      <vt:lpstr>11、政府性基金本级支出（功能分类）</vt:lpstr>
      <vt:lpstr>12、政府性基金对下转移支付(分项目)</vt:lpstr>
      <vt:lpstr>13、政府性基金对下转移支付（分地区）</vt:lpstr>
      <vt:lpstr>14、国有资本经营预算收入</vt:lpstr>
      <vt:lpstr>15、国有资本经营预算支出</vt:lpstr>
      <vt:lpstr>16、国有资本经营预算本级支出</vt:lpstr>
      <vt:lpstr>17.国有资本经营对下转移支付（分项目）</vt:lpstr>
      <vt:lpstr>18.国有资本经营对下转移支付（分地区）</vt:lpstr>
      <vt:lpstr>19、社会保险基金收入</vt:lpstr>
      <vt:lpstr>20、社会保险基金支出</vt:lpstr>
      <vt:lpstr>21.政府新增债券资金安排表</vt:lpstr>
      <vt:lpstr>22.地方政府一般债务限额和余额</vt:lpstr>
      <vt:lpstr>23.地方政府专项债务限额和余额</vt:lpstr>
      <vt:lpstr>24.一般公共预算财政拨款“三公”经费支出决算表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谭婷婷</dc:creator>
  <cp:lastModifiedBy>Administrator</cp:lastModifiedBy>
  <dcterms:created xsi:type="dcterms:W3CDTF">2022-08-26T03:26:00Z</dcterms:created>
  <cp:lastPrinted>2022-10-18T02:37:00Z</cp:lastPrinted>
  <dcterms:modified xsi:type="dcterms:W3CDTF">2024-08-27T00:00:06Z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E766182B00F542059957C5F6F992B1DE</vt:lpwstr>
  </property>
</Properties>
</file>